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75" activeTab="7"/>
  </bookViews>
  <sheets>
    <sheet name="I. Príjmy" sheetId="1" r:id="rId1"/>
    <sheet name="1. Plánovanie, manažment,kontro" sheetId="2" r:id="rId2"/>
    <sheet name="2. Bezpečnosť" sheetId="3" r:id="rId3"/>
    <sheet name="3.Správa a údržba majetku" sheetId="4" r:id="rId4"/>
    <sheet name="4.Odpadové hospodárstvo" sheetId="5" r:id="rId5"/>
    <sheet name="5.Služby občanom" sheetId="6" r:id="rId6"/>
    <sheet name="6.Administratíva" sheetId="7" r:id="rId7"/>
    <sheet name="7. Výdavky spolu" sheetId="8" r:id="rId8"/>
  </sheets>
  <definedNames>
    <definedName name="_xlnm.Print_Titles" localSheetId="2">'2. Bezpečnosť'!$A:$D,'2. Bezpečnosť'!$4:$4</definedName>
    <definedName name="_xlnm.Print_Titles" localSheetId="3">'3.Správa a údržba majetku'!$A:$D,'3.Správa a údržba majetku'!$4:$4</definedName>
    <definedName name="_xlnm.Print_Titles" localSheetId="4">'4.Odpadové hospodárstvo'!$A:$D,'4.Odpadové hospodárstvo'!$4:$4</definedName>
    <definedName name="_xlnm.Print_Titles" localSheetId="5">'5.Služby občanom'!$A:$D,'5.Služby občanom'!$3:$4</definedName>
    <definedName name="_xlnm.Print_Titles" localSheetId="6">'6.Administratíva'!$A:$D,'6.Administratíva'!$2:$3</definedName>
  </definedNames>
  <calcPr fullCalcOnLoad="1"/>
</workbook>
</file>

<file path=xl/comments1.xml><?xml version="1.0" encoding="utf-8"?>
<comments xmlns="http://schemas.openxmlformats.org/spreadsheetml/2006/main">
  <authors>
    <author>Ing. J?n Valek</author>
  </authors>
  <commentList>
    <comment ref="I31" authorId="0">
      <text>
        <r>
          <rPr>
            <b/>
            <sz val="8"/>
            <rFont val="Tahoma"/>
            <family val="0"/>
          </rPr>
          <t>Ing. Ján Valek: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Ing. J?n Valek</author>
  </authors>
  <commentList>
    <comment ref="M14" authorId="0">
      <text>
        <r>
          <rPr>
            <b/>
            <sz val="8"/>
            <rFont val="Tahoma"/>
            <family val="0"/>
          </rPr>
          <t>Ing. Ján Valek: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Ing. J?n Valek</author>
  </authors>
  <commentList>
    <comment ref="F5" authorId="0">
      <text>
        <r>
          <rPr>
            <b/>
            <sz val="8"/>
            <rFont val="Tahoma"/>
            <family val="0"/>
          </rPr>
          <t>Ing. Ján Valek: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<sst xmlns="http://schemas.openxmlformats.org/spreadsheetml/2006/main" count="486" uniqueCount="335">
  <si>
    <t>Močenské noviny</t>
  </si>
  <si>
    <t>Inzercia, propagácia, reklama</t>
  </si>
  <si>
    <t>Projekty, geometrické plány</t>
  </si>
  <si>
    <t>1.2. Podprogram: Samospráva</t>
  </si>
  <si>
    <t>01116</t>
  </si>
  <si>
    <t>0412</t>
  </si>
  <si>
    <t>0760</t>
  </si>
  <si>
    <t>632003</t>
  </si>
  <si>
    <t>Samospráva - mzdy</t>
  </si>
  <si>
    <t>Opatrovateľky -  mzdy</t>
  </si>
  <si>
    <t>Samospráva  - odvody</t>
  </si>
  <si>
    <t>Samospráva - cestovné</t>
  </si>
  <si>
    <t>633004</t>
  </si>
  <si>
    <t>Samospráva-stroje, prístroje, zariadenia</t>
  </si>
  <si>
    <t>633006</t>
  </si>
  <si>
    <t>0620</t>
  </si>
  <si>
    <t>633009</t>
  </si>
  <si>
    <t>634001</t>
  </si>
  <si>
    <t>Samospráva PHM</t>
  </si>
  <si>
    <t>634002</t>
  </si>
  <si>
    <t>634003</t>
  </si>
  <si>
    <t>Samospráva -  poistenie vozidiel</t>
  </si>
  <si>
    <t>Úsek služieb - údržba vozidiel</t>
  </si>
  <si>
    <t>635004</t>
  </si>
  <si>
    <t>0830</t>
  </si>
  <si>
    <t>636001</t>
  </si>
  <si>
    <t>Samospráva - nájomné</t>
  </si>
  <si>
    <t>637001</t>
  </si>
  <si>
    <t>Školenie</t>
  </si>
  <si>
    <t>637004</t>
  </si>
  <si>
    <t>637005</t>
  </si>
  <si>
    <t>Samospráva - právne služby, audit</t>
  </si>
  <si>
    <t>637012</t>
  </si>
  <si>
    <t>Samospráva - poplatky, odvody banke</t>
  </si>
  <si>
    <t>637014</t>
  </si>
  <si>
    <t>Samospráva - stravovanie</t>
  </si>
  <si>
    <t>637015</t>
  </si>
  <si>
    <t>Samospráva - všeobecné služby</t>
  </si>
  <si>
    <t>Samospráva - poistenie majetku</t>
  </si>
  <si>
    <t>Samospráva - prídel do soc. fondu</t>
  </si>
  <si>
    <t>637016</t>
  </si>
  <si>
    <t>637027</t>
  </si>
  <si>
    <t>Úsek služieb - všeobecné služby</t>
  </si>
  <si>
    <t>651002</t>
  </si>
  <si>
    <t>Samospráva - splátky úrokov</t>
  </si>
  <si>
    <t>Spolu:</t>
  </si>
  <si>
    <t>Mzda -  starosta, zástupca, kontrolór</t>
  </si>
  <si>
    <t>Odvody -  starosta, zástupca, kontrolór</t>
  </si>
  <si>
    <t>Reprezentačné -  starosta, poslanci, komisie</t>
  </si>
  <si>
    <t>2.1. Podrogram:Bezpečnosť</t>
  </si>
  <si>
    <t>Odvody</t>
  </si>
  <si>
    <t>Telekomunikačné</t>
  </si>
  <si>
    <t>Všeobecný materiál</t>
  </si>
  <si>
    <t>P H M</t>
  </si>
  <si>
    <t>Všeobecné služby</t>
  </si>
  <si>
    <t>3. Program : Správa a údržba majetku</t>
  </si>
  <si>
    <t>Plyn</t>
  </si>
  <si>
    <t>Voda</t>
  </si>
  <si>
    <t>Elektrická energia</t>
  </si>
  <si>
    <t>Údržba ciest a chodníkov</t>
  </si>
  <si>
    <t>Údržba bytov</t>
  </si>
  <si>
    <t>Údržba 33 b.j.</t>
  </si>
  <si>
    <t>Údržba verejného osvetlenia</t>
  </si>
  <si>
    <t>Údržba nebytových priestorov</t>
  </si>
  <si>
    <r>
      <t xml:space="preserve">SPOLU PROGRAM: </t>
    </r>
    <r>
      <rPr>
        <b/>
        <i/>
        <sz val="14"/>
        <rFont val="Arial"/>
        <family val="2"/>
      </rPr>
      <t>3</t>
    </r>
  </si>
  <si>
    <r>
      <t xml:space="preserve">SPOLU PROGRAM : </t>
    </r>
    <r>
      <rPr>
        <b/>
        <i/>
        <sz val="14"/>
        <rFont val="Arial"/>
        <family val="2"/>
      </rPr>
      <t>2</t>
    </r>
  </si>
  <si>
    <r>
      <t xml:space="preserve">SPOLU PROGRAM : </t>
    </r>
    <r>
      <rPr>
        <b/>
        <i/>
        <sz val="14"/>
        <rFont val="Arial"/>
        <family val="2"/>
      </rPr>
      <t>1</t>
    </r>
  </si>
  <si>
    <t>4.1. Podprogram: Separovaný zber</t>
  </si>
  <si>
    <t>4.2. Podprogram: Odpadové vody</t>
  </si>
  <si>
    <t>0510</t>
  </si>
  <si>
    <t>0520</t>
  </si>
  <si>
    <t>Odpadové vrecia</t>
  </si>
  <si>
    <t>Za uloženie odpadu</t>
  </si>
  <si>
    <t>5.1. Podprogram: Kultúra</t>
  </si>
  <si>
    <t>Mzdy</t>
  </si>
  <si>
    <t>Cestovné</t>
  </si>
  <si>
    <t>Poštovné a telekomunikačné</t>
  </si>
  <si>
    <t>Servis dopravných prostriedkov</t>
  </si>
  <si>
    <t>Údržba</t>
  </si>
  <si>
    <t>Kultúrne podujatia</t>
  </si>
  <si>
    <t>Dohody</t>
  </si>
  <si>
    <t>5.2. Podprogram: Kino</t>
  </si>
  <si>
    <t>Inventár</t>
  </si>
  <si>
    <t>Potraviny-svadby,akcie</t>
  </si>
  <si>
    <t>5.3. Podprogram: Sála</t>
  </si>
  <si>
    <t>6.1. Podprogram: Dotácie cudzie</t>
  </si>
  <si>
    <t>6.2. Podprogram: Dotácie vlastné</t>
  </si>
  <si>
    <t>6.3. Podprogram: Finančné operácie</t>
  </si>
  <si>
    <t>Splátka úveru -   ŠFRB  16 b.j.</t>
  </si>
  <si>
    <t xml:space="preserve">P R Í J M Y </t>
  </si>
  <si>
    <t>Výnos dane z príjmov</t>
  </si>
  <si>
    <t>Z bytov</t>
  </si>
  <si>
    <t>Za psa</t>
  </si>
  <si>
    <t>Za ubytovanie</t>
  </si>
  <si>
    <t>Za užívanie verejného priestranstva</t>
  </si>
  <si>
    <t>Za komunálne odpady</t>
  </si>
  <si>
    <t>Daňové príjmy spolu:</t>
  </si>
  <si>
    <t>Z prenajatých pozemkov</t>
  </si>
  <si>
    <t>Správne poplatky za výherné hracie automaty</t>
  </si>
  <si>
    <t>Správne poplatky ostatné</t>
  </si>
  <si>
    <t>Za predaj výrobkov, tovarov a služieb:</t>
  </si>
  <si>
    <t>Príjmy z kultúrnej činnosti</t>
  </si>
  <si>
    <t>Príjmy zo športovej činnosti</t>
  </si>
  <si>
    <t>Príjmy zo spoločenskej sály</t>
  </si>
  <si>
    <t>Príjmy z predaja pozemkov</t>
  </si>
  <si>
    <t>Úroky</t>
  </si>
  <si>
    <t>Nedaňové príjmy spolu:</t>
  </si>
  <si>
    <t>Dotácia Stavebný úrad</t>
  </si>
  <si>
    <t>Dotácia Matrika</t>
  </si>
  <si>
    <t>Domov dôchodcov</t>
  </si>
  <si>
    <t>Základná škola</t>
  </si>
  <si>
    <t>Aktivačná činnosť</t>
  </si>
  <si>
    <t>Rodinné prídavky</t>
  </si>
  <si>
    <t>Granty a transfery spolu:</t>
  </si>
  <si>
    <t>Kapitálové príjmy spolu:</t>
  </si>
  <si>
    <t>Finančné operácie  spolu:</t>
  </si>
  <si>
    <t>Príjmy od fyzických osôb, iné príjmy</t>
  </si>
  <si>
    <t>1.1. Podrogram: Manažment-starosta,zástupca,kontrolór,poslanci</t>
  </si>
  <si>
    <t>Poplatky,odvody</t>
  </si>
  <si>
    <t>Aktivačné</t>
  </si>
  <si>
    <t>Prídavky na dieťa</t>
  </si>
  <si>
    <t>Dotácie dôchodcom</t>
  </si>
  <si>
    <t>Dávka sociálnej pomoci</t>
  </si>
  <si>
    <t>Program     1</t>
  </si>
  <si>
    <t>Program     2</t>
  </si>
  <si>
    <t>Program     3</t>
  </si>
  <si>
    <t>Program     4</t>
  </si>
  <si>
    <t>Program     5</t>
  </si>
  <si>
    <t>Program     6</t>
  </si>
  <si>
    <t>Bežné výdavky</t>
  </si>
  <si>
    <t>Kapitálové výdavky</t>
  </si>
  <si>
    <t>Finančné operácie</t>
  </si>
  <si>
    <t xml:space="preserve">VÝDAVKY   SPOLU: </t>
  </si>
  <si>
    <t>6. Program : Administratíva</t>
  </si>
  <si>
    <t>Odpadové vody - vývoz</t>
  </si>
  <si>
    <t>Príspevok opatrovaného za OS</t>
  </si>
  <si>
    <t>Materská škola - KŠU</t>
  </si>
  <si>
    <t>DDS</t>
  </si>
  <si>
    <t>Samospráva - obecný mobiliár, zeleň</t>
  </si>
  <si>
    <t>Samospráva - údržba strojov,budov, techniky</t>
  </si>
  <si>
    <t>Samospráva -  prípojky voda, kanál</t>
  </si>
  <si>
    <t>ÚSaIV  - mzdy</t>
  </si>
  <si>
    <t>Samospráva, USaIV - všeobecný materiál</t>
  </si>
  <si>
    <t>Samospráva - odborné knihy, časopisy</t>
  </si>
  <si>
    <t>Rozhlas, cintoríny - údržba</t>
  </si>
  <si>
    <t>Samospráva, USaIV - dohody</t>
  </si>
  <si>
    <t>2.Program : Bezpečnosť - výdavky</t>
  </si>
  <si>
    <t>5.4. Podprogram: Šport - ŠH, FŠ</t>
  </si>
  <si>
    <t>5. Program : Služby občanom - výdavky</t>
  </si>
  <si>
    <t>Splátka úveru -   ŠFRB  33 BD</t>
  </si>
  <si>
    <t>ZŠ</t>
  </si>
  <si>
    <t>MŠ</t>
  </si>
  <si>
    <t>DD</t>
  </si>
  <si>
    <t>Spolu RO</t>
  </si>
  <si>
    <t>Výdavky obce</t>
  </si>
  <si>
    <t>Splátka úveru-Centrum obce-SZRB</t>
  </si>
  <si>
    <t>Splátka úveru-Galéria a Múzeum-VUB</t>
  </si>
  <si>
    <t>Splátka úveru-Spotrebný-SZRB</t>
  </si>
  <si>
    <t>Miestny rozhlas,  xerox, inzercia</t>
  </si>
  <si>
    <t>Cintorínske poplatky</t>
  </si>
  <si>
    <t>Základná umelecká škola</t>
  </si>
  <si>
    <t>Farnosť Močenok</t>
  </si>
  <si>
    <t>Dotácie klubom</t>
  </si>
  <si>
    <t>Múzeum a galéria sv. Gorazda - dotácia</t>
  </si>
  <si>
    <t>5.5. Podprogram: TV program</t>
  </si>
  <si>
    <t>TV vysielanie - nákup</t>
  </si>
  <si>
    <t>Traktor - PHM</t>
  </si>
  <si>
    <t>Samospráva-telekom.,poštovné,doruč. novín</t>
  </si>
  <si>
    <t>3.1. Podprogram: Energie</t>
  </si>
  <si>
    <t>3.3. Podprogram: Kapitálové výdavky</t>
  </si>
  <si>
    <t>3.2. Podprogram: Bytové a nebytové pr., údržba MK</t>
  </si>
  <si>
    <t>4. Program : Odpad.hospodár. - výdavky</t>
  </si>
  <si>
    <t>Základná škola, KD, ŠSZČ, ŠJ</t>
  </si>
  <si>
    <t>09111</t>
  </si>
  <si>
    <t>Červený kíž</t>
  </si>
  <si>
    <t>Matica Slovenská</t>
  </si>
  <si>
    <t>Klub dôchodcov</t>
  </si>
  <si>
    <t>Zväz chovateľov holubov</t>
  </si>
  <si>
    <t>Karate klub</t>
  </si>
  <si>
    <t>Klub cvičeniek</t>
  </si>
  <si>
    <t>Vitalita</t>
  </si>
  <si>
    <t>FK Poľnohospodár</t>
  </si>
  <si>
    <t>Šachový klub</t>
  </si>
  <si>
    <t>Záhradkári</t>
  </si>
  <si>
    <t>HK Junior</t>
  </si>
  <si>
    <t>Dychová hudba</t>
  </si>
  <si>
    <t>Aqua</t>
  </si>
  <si>
    <t>Filatelisti</t>
  </si>
  <si>
    <t>1. Program: Plánovanie, manažment a kontrola - výdavky</t>
  </si>
  <si>
    <t>SPOLU PROGRAM:  5</t>
  </si>
  <si>
    <t>PRÍJMY</t>
  </si>
  <si>
    <t>SPOLU:</t>
  </si>
  <si>
    <t>Nájomné  nebytové priestory</t>
  </si>
  <si>
    <t>Nemoc</t>
  </si>
  <si>
    <t>Interierové vybavenie</t>
  </si>
  <si>
    <t>Odmeny poslancov, odvody</t>
  </si>
  <si>
    <t>MŠ - prístroje,zariadenia-signalizácia</t>
  </si>
  <si>
    <t>ZUŠ</t>
  </si>
  <si>
    <t>Z pozemkov, zo stavieb</t>
  </si>
  <si>
    <t>Chránená dielňa</t>
  </si>
  <si>
    <t>Úver-Múzeum a galéria</t>
  </si>
  <si>
    <t>rozpočet</t>
  </si>
  <si>
    <t xml:space="preserve">Schválený </t>
  </si>
  <si>
    <t>rozpočtu</t>
  </si>
  <si>
    <t>Schválený</t>
  </si>
  <si>
    <t>12 BD dotácia - budova I.etapa</t>
  </si>
  <si>
    <t>12BD úver ŠFRB I. etapa</t>
  </si>
  <si>
    <t>Z rezervného fondu</t>
  </si>
  <si>
    <t>Z ostatných fondov</t>
  </si>
  <si>
    <r>
      <t xml:space="preserve">SPOLU PROGRAM: </t>
    </r>
    <r>
      <rPr>
        <b/>
        <sz val="14"/>
        <rFont val="Arial"/>
        <family val="2"/>
      </rPr>
      <t xml:space="preserve">4 </t>
    </r>
  </si>
  <si>
    <r>
      <t xml:space="preserve">SPOLU PROGRAM:  </t>
    </r>
    <r>
      <rPr>
        <b/>
        <sz val="14"/>
        <rFont val="Arial"/>
        <family val="2"/>
      </rPr>
      <t>6</t>
    </r>
  </si>
  <si>
    <t>Chránená dielňa-mzdy, odvody</t>
  </si>
  <si>
    <t>Klub tvorivosti</t>
  </si>
  <si>
    <t>Močenčanka</t>
  </si>
  <si>
    <t>Cantica</t>
  </si>
  <si>
    <t>Klub aktívnych žien</t>
  </si>
  <si>
    <t>Splátka úveru -   ŠFRB   12 b.j.</t>
  </si>
  <si>
    <t>Splátka úveru-Galéria a Múzeum-I. etapa</t>
  </si>
  <si>
    <t>Rezerva</t>
  </si>
  <si>
    <t>Výdavky spolu s rezervou</t>
  </si>
  <si>
    <t>Všeobecný materiál, knihy,inter.vybav.</t>
  </si>
  <si>
    <t>Interierové vybavenie, výpočtová technika</t>
  </si>
  <si>
    <t>ZŠ, MŠ - všeobec.mater., služby</t>
  </si>
  <si>
    <t>09</t>
  </si>
  <si>
    <t>633</t>
  </si>
  <si>
    <t>Kamerový systém - kriminaliita</t>
  </si>
  <si>
    <t>neoprávnená výpoveď</t>
  </si>
  <si>
    <t>noviny 2014</t>
  </si>
  <si>
    <t>všeob. materiál 2014</t>
  </si>
  <si>
    <t>vodovod.prípojky 2014</t>
  </si>
  <si>
    <t>PHM 2014</t>
  </si>
  <si>
    <t>údržba 2014</t>
  </si>
  <si>
    <t>osvetlenie Balajka 2014</t>
  </si>
  <si>
    <t>údržba</t>
  </si>
  <si>
    <t>odpady 2014</t>
  </si>
  <si>
    <t>kamenný kríž 2014</t>
  </si>
  <si>
    <t>Dotácia z r. 2014-Prevencia krimitality</t>
  </si>
  <si>
    <t xml:space="preserve">Mzda OP </t>
  </si>
  <si>
    <t>Zriadenie zberného miesta</t>
  </si>
  <si>
    <t>Nájomné 33 BD a 16 BD, soc.byty, 12 bytov</t>
  </si>
  <si>
    <t xml:space="preserve">Centrum obce - dotácia </t>
  </si>
  <si>
    <t>2015</t>
  </si>
  <si>
    <t>Referendum</t>
  </si>
  <si>
    <t>Príjmy bežného rozpočtu</t>
  </si>
  <si>
    <t>Príjmy kapitálového rozpočtu</t>
  </si>
  <si>
    <t>PRÍJMY   SPOLU :</t>
  </si>
  <si>
    <t>odstupné  starosta</t>
  </si>
  <si>
    <t>0443</t>
  </si>
  <si>
    <t>717002</t>
  </si>
  <si>
    <t>0820</t>
  </si>
  <si>
    <t>2820</t>
  </si>
  <si>
    <t>Materská škola - obec</t>
  </si>
  <si>
    <t>Splátka úveru-Galéria a Múzeum r.2015</t>
  </si>
  <si>
    <t>Skutočnosť</t>
  </si>
  <si>
    <t>Príspevky  - sponzori</t>
  </si>
  <si>
    <t xml:space="preserve">Skutočnosť </t>
  </si>
  <si>
    <t>62</t>
  </si>
  <si>
    <t xml:space="preserve">Spolu RO </t>
  </si>
  <si>
    <t>údržba - rozhlas 2014</t>
  </si>
  <si>
    <t>0310</t>
  </si>
  <si>
    <t>Zost.finanč.prostr. - Pred.Sv.Gorazda</t>
  </si>
  <si>
    <t>II.zmena</t>
  </si>
  <si>
    <t>k 30.6.2015</t>
  </si>
  <si>
    <t>Sponzorský dar 70.výročie</t>
  </si>
  <si>
    <t>Sponzorský dar  Duslo</t>
  </si>
  <si>
    <t>MK - GM</t>
  </si>
  <si>
    <t>NSK - Festival ľudovej piesne</t>
  </si>
  <si>
    <t>NSK - Športový deň dôchodcov</t>
  </si>
  <si>
    <t>k 30.06.2015</t>
  </si>
  <si>
    <t>0111</t>
  </si>
  <si>
    <t>Poplatok za úver</t>
  </si>
  <si>
    <t>611</t>
  </si>
  <si>
    <t>Európsky soc.fond - vrátenie neoprávnených</t>
  </si>
  <si>
    <t>Členské</t>
  </si>
  <si>
    <t>II. zmena</t>
  </si>
  <si>
    <t>MK  - GM</t>
  </si>
  <si>
    <t>NSK - Festial ľudovej piesne</t>
  </si>
  <si>
    <t>Duslo - z daru</t>
  </si>
  <si>
    <t>Bufet - výdavky</t>
  </si>
  <si>
    <t xml:space="preserve">II. zmena </t>
  </si>
  <si>
    <t>Podpora zamestnávania - § 54</t>
  </si>
  <si>
    <t>Občianske združenie Rubín</t>
  </si>
  <si>
    <t>Jednota dôchodcov</t>
  </si>
  <si>
    <t>Združenie Rodina je viac</t>
  </si>
  <si>
    <t>Močenskí speváci</t>
  </si>
  <si>
    <t>Stolný tenis A+B+C</t>
  </si>
  <si>
    <t>Dominus divadlo</t>
  </si>
  <si>
    <t>DHZ Močenok</t>
  </si>
  <si>
    <t>Stolný tenis seniori</t>
  </si>
  <si>
    <t>53,50 %</t>
  </si>
  <si>
    <t>49,90 %</t>
  </si>
  <si>
    <t>53,30 %</t>
  </si>
  <si>
    <t>Vodné, stočné, energie, vratky z energií</t>
  </si>
  <si>
    <t>Kino - vstupné, za knihy, CD,knižnica</t>
  </si>
  <si>
    <t>Bufet</t>
  </si>
  <si>
    <t>III.zmena</t>
  </si>
  <si>
    <t>+14943,35</t>
  </si>
  <si>
    <t>-3000,00</t>
  </si>
  <si>
    <t>Dotácia z r. 2015-Prevencia krimitality</t>
  </si>
  <si>
    <t>+6000,00</t>
  </si>
  <si>
    <t>-1600,00</t>
  </si>
  <si>
    <t>+2700,00</t>
  </si>
  <si>
    <t>+1000,00</t>
  </si>
  <si>
    <t>+3000,00</t>
  </si>
  <si>
    <t>+3000</t>
  </si>
  <si>
    <t>+20162,70</t>
  </si>
  <si>
    <t>+5567,50</t>
  </si>
  <si>
    <t>III. zmena</t>
  </si>
  <si>
    <t>+500,00</t>
  </si>
  <si>
    <t>+1425,00</t>
  </si>
  <si>
    <t>+4040,00</t>
  </si>
  <si>
    <t>Kamerový systém - kriminaliita 2015</t>
  </si>
  <si>
    <t>+7500,00</t>
  </si>
  <si>
    <t>+717,68</t>
  </si>
  <si>
    <t>+64,14</t>
  </si>
  <si>
    <t xml:space="preserve">III. zmena </t>
  </si>
  <si>
    <t>+26000</t>
  </si>
  <si>
    <t>Dotácie UPSVR §54</t>
  </si>
  <si>
    <t>+24700</t>
  </si>
  <si>
    <t>+7500</t>
  </si>
  <si>
    <t>+26162,70</t>
  </si>
  <si>
    <t>+5965</t>
  </si>
  <si>
    <t>+781,82</t>
  </si>
  <si>
    <t>+66409,52</t>
  </si>
  <si>
    <t>Rozpočet výdavky - SUMÁR  -  III. Zmena rozpočtu</t>
  </si>
  <si>
    <t>Rozpočet obce Močenok  -  Výdavky   -   III. zmena rozpočtu</t>
  </si>
  <si>
    <t>Rozpočet obce Močenok -  Výdavky   - III. zmena rozpočtu</t>
  </si>
  <si>
    <t>Močenok, 13.07.2015</t>
  </si>
  <si>
    <t>Rozpočet obce Močenok - Výdavky   - III. zmena rozpočtu</t>
  </si>
  <si>
    <t>Rozpočet obce Močenok  - Výdavky   - III. zmena rozpočtu</t>
  </si>
  <si>
    <t>Rozpočet obce Močenok -  Výdavky   -   III. zmena rozpočtu</t>
  </si>
  <si>
    <t>prednosta úradu</t>
  </si>
  <si>
    <t>Rozpočet obce Močenok  - Príjmy      - III. zmena rozpočtu</t>
  </si>
  <si>
    <t>Vyhotovil: Ing. Ján Valek</t>
  </si>
  <si>
    <t xml:space="preserve"> Vyhotovil: Ing. Ján Valek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</si>
</sst>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\ ##,000_);[Red]\([$€-2]\ #\ ##,000\)"/>
    <numFmt numFmtId="201" formatCode="#,##0.00_ ;[Red]\-#,##0.00\ "/>
    <numFmt numFmtId="202" formatCode="#,##0;[Red]#,##0"/>
    <numFmt numFmtId="203" formatCode="#,##0.00;[Red]#,##0.00"/>
    <numFmt numFmtId="204" formatCode="#,##0.0000"/>
    <numFmt numFmtId="205" formatCode="0.0000"/>
  </numFmts>
  <fonts count="65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b/>
      <sz val="7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name val="Arial CE"/>
      <family val="2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20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8" applyNumberFormat="0" applyAlignment="0" applyProtection="0"/>
    <xf numFmtId="0" fontId="61" fillId="24" borderId="8" applyNumberFormat="0" applyAlignment="0" applyProtection="0"/>
    <xf numFmtId="0" fontId="62" fillId="24" borderId="9" applyNumberFormat="0" applyAlignment="0" applyProtection="0"/>
    <xf numFmtId="0" fontId="63" fillId="0" borderId="0" applyNumberFormat="0" applyFill="0" applyBorder="0" applyAlignment="0" applyProtection="0"/>
    <xf numFmtId="0" fontId="64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4" fontId="0" fillId="0" borderId="0" xfId="0" applyNumberFormat="1" applyAlignment="1">
      <alignment/>
    </xf>
    <xf numFmtId="49" fontId="3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6" fillId="32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2" fillId="0" borderId="18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3" fillId="34" borderId="10" xfId="0" applyNumberFormat="1" applyFont="1" applyFill="1" applyBorder="1" applyAlignment="1">
      <alignment horizontal="right"/>
    </xf>
    <xf numFmtId="4" fontId="13" fillId="34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8" fillId="0" borderId="16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0" fontId="13" fillId="32" borderId="19" xfId="0" applyFont="1" applyFill="1" applyBorder="1" applyAlignment="1">
      <alignment/>
    </xf>
    <xf numFmtId="0" fontId="24" fillId="32" borderId="13" xfId="0" applyFont="1" applyFill="1" applyBorder="1" applyAlignment="1">
      <alignment/>
    </xf>
    <xf numFmtId="4" fontId="25" fillId="32" borderId="10" xfId="0" applyNumberFormat="1" applyFont="1" applyFill="1" applyBorder="1" applyAlignment="1">
      <alignment/>
    </xf>
    <xf numFmtId="0" fontId="9" fillId="32" borderId="13" xfId="0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7" xfId="0" applyFont="1" applyBorder="1" applyAlignment="1">
      <alignment/>
    </xf>
    <xf numFmtId="3" fontId="5" fillId="0" borderId="27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" fontId="13" fillId="34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17" fillId="33" borderId="41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49" fontId="6" fillId="0" borderId="12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 horizontal="center"/>
    </xf>
    <xf numFmtId="0" fontId="2" fillId="33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9" xfId="0" applyFont="1" applyBorder="1" applyAlignment="1">
      <alignment/>
    </xf>
    <xf numFmtId="0" fontId="6" fillId="0" borderId="32" xfId="0" applyFont="1" applyBorder="1" applyAlignment="1">
      <alignment/>
    </xf>
    <xf numFmtId="0" fontId="2" fillId="0" borderId="49" xfId="0" applyFont="1" applyBorder="1" applyAlignment="1">
      <alignment/>
    </xf>
    <xf numFmtId="4" fontId="2" fillId="0" borderId="50" xfId="0" applyNumberFormat="1" applyFont="1" applyBorder="1" applyAlignment="1">
      <alignment/>
    </xf>
    <xf numFmtId="4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4" fontId="2" fillId="0" borderId="37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6" fillId="0" borderId="52" xfId="0" applyFont="1" applyBorder="1" applyAlignment="1">
      <alignment/>
    </xf>
    <xf numFmtId="4" fontId="9" fillId="0" borderId="52" xfId="0" applyNumberFormat="1" applyFont="1" applyBorder="1" applyAlignment="1">
      <alignment/>
    </xf>
    <xf numFmtId="4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0" fillId="0" borderId="32" xfId="0" applyFont="1" applyBorder="1" applyAlignment="1">
      <alignment/>
    </xf>
    <xf numFmtId="4" fontId="6" fillId="32" borderId="12" xfId="0" applyNumberFormat="1" applyFont="1" applyFill="1" applyBorder="1" applyAlignment="1">
      <alignment/>
    </xf>
    <xf numFmtId="49" fontId="6" fillId="0" borderId="38" xfId="0" applyNumberFormat="1" applyFont="1" applyBorder="1" applyAlignment="1">
      <alignment/>
    </xf>
    <xf numFmtId="4" fontId="0" fillId="33" borderId="0" xfId="0" applyNumberFormat="1" applyFill="1" applyAlignment="1">
      <alignment/>
    </xf>
    <xf numFmtId="4" fontId="2" fillId="33" borderId="12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28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4" fontId="13" fillId="34" borderId="16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49" fontId="27" fillId="33" borderId="10" xfId="0" applyNumberFormat="1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56" xfId="0" applyFont="1" applyBorder="1" applyAlignment="1">
      <alignment/>
    </xf>
    <xf numFmtId="0" fontId="9" fillId="0" borderId="56" xfId="0" applyFont="1" applyBorder="1" applyAlignment="1">
      <alignment/>
    </xf>
    <xf numFmtId="4" fontId="13" fillId="34" borderId="17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13" fillId="34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32" borderId="13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13" fillId="34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6" fillId="0" borderId="49" xfId="0" applyFont="1" applyBorder="1" applyAlignment="1">
      <alignment/>
    </xf>
    <xf numFmtId="49" fontId="6" fillId="32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4" fontId="6" fillId="32" borderId="57" xfId="0" applyNumberFormat="1" applyFont="1" applyFill="1" applyBorder="1" applyAlignment="1">
      <alignment/>
    </xf>
    <xf numFmtId="4" fontId="6" fillId="32" borderId="58" xfId="0" applyNumberFormat="1" applyFont="1" applyFill="1" applyBorder="1" applyAlignment="1">
      <alignment/>
    </xf>
    <xf numFmtId="4" fontId="13" fillId="34" borderId="59" xfId="0" applyNumberFormat="1" applyFont="1" applyFill="1" applyBorder="1" applyAlignment="1">
      <alignment/>
    </xf>
    <xf numFmtId="0" fontId="6" fillId="0" borderId="12" xfId="0" applyFont="1" applyBorder="1" applyAlignment="1">
      <alignment horizontal="right"/>
    </xf>
    <xf numFmtId="0" fontId="6" fillId="32" borderId="12" xfId="0" applyFont="1" applyFill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49" fontId="13" fillId="34" borderId="12" xfId="0" applyNumberFormat="1" applyFont="1" applyFill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6" fillId="32" borderId="12" xfId="0" applyNumberFormat="1" applyFont="1" applyFill="1" applyBorder="1" applyAlignment="1">
      <alignment horizontal="right"/>
    </xf>
    <xf numFmtId="4" fontId="6" fillId="0" borderId="33" xfId="0" applyNumberFormat="1" applyFont="1" applyBorder="1" applyAlignment="1">
      <alignment/>
    </xf>
    <xf numFmtId="4" fontId="9" fillId="0" borderId="49" xfId="0" applyNumberFormat="1" applyFont="1" applyBorder="1" applyAlignment="1">
      <alignment/>
    </xf>
    <xf numFmtId="4" fontId="9" fillId="0" borderId="56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9" fontId="13" fillId="32" borderId="10" xfId="0" applyNumberFormat="1" applyFont="1" applyFill="1" applyBorder="1" applyAlignment="1">
      <alignment horizontal="right"/>
    </xf>
    <xf numFmtId="0" fontId="0" fillId="0" borderId="56" xfId="0" applyBorder="1" applyAlignment="1">
      <alignment/>
    </xf>
    <xf numFmtId="4" fontId="2" fillId="0" borderId="56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13" fillId="32" borderId="13" xfId="0" applyNumberFormat="1" applyFont="1" applyFill="1" applyBorder="1" applyAlignment="1">
      <alignment/>
    </xf>
    <xf numFmtId="4" fontId="28" fillId="0" borderId="13" xfId="0" applyNumberFormat="1" applyFont="1" applyBorder="1" applyAlignment="1">
      <alignment/>
    </xf>
    <xf numFmtId="4" fontId="25" fillId="32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right"/>
    </xf>
    <xf numFmtId="4" fontId="0" fillId="0" borderId="60" xfId="0" applyNumberFormat="1" applyFont="1" applyBorder="1" applyAlignment="1">
      <alignment/>
    </xf>
    <xf numFmtId="4" fontId="12" fillId="32" borderId="1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" fontId="13" fillId="32" borderId="13" xfId="0" applyNumberFormat="1" applyFont="1" applyFill="1" applyBorder="1" applyAlignment="1">
      <alignment/>
    </xf>
    <xf numFmtId="4" fontId="6" fillId="32" borderId="13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4" fontId="13" fillId="34" borderId="16" xfId="0" applyNumberFormat="1" applyFont="1" applyFill="1" applyBorder="1" applyAlignment="1">
      <alignment/>
    </xf>
    <xf numFmtId="4" fontId="13" fillId="34" borderId="17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13" fillId="34" borderId="13" xfId="0" applyNumberFormat="1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13" fillId="0" borderId="13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32" borderId="61" xfId="0" applyFont="1" applyFill="1" applyBorder="1" applyAlignment="1">
      <alignment/>
    </xf>
    <xf numFmtId="0" fontId="16" fillId="32" borderId="62" xfId="0" applyFont="1" applyFill="1" applyBorder="1" applyAlignment="1">
      <alignment/>
    </xf>
    <xf numFmtId="0" fontId="0" fillId="32" borderId="62" xfId="0" applyFill="1" applyBorder="1" applyAlignment="1">
      <alignment/>
    </xf>
    <xf numFmtId="0" fontId="0" fillId="32" borderId="55" xfId="0" applyFont="1" applyFill="1" applyBorder="1" applyAlignment="1">
      <alignment/>
    </xf>
    <xf numFmtId="4" fontId="0" fillId="32" borderId="55" xfId="0" applyNumberFormat="1" applyFill="1" applyBorder="1" applyAlignment="1">
      <alignment/>
    </xf>
    <xf numFmtId="4" fontId="0" fillId="32" borderId="23" xfId="0" applyNumberFormat="1" applyFill="1" applyBorder="1" applyAlignment="1">
      <alignment/>
    </xf>
    <xf numFmtId="0" fontId="6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1" xfId="0" applyFont="1" applyBorder="1" applyAlignment="1">
      <alignment/>
    </xf>
    <xf numFmtId="4" fontId="6" fillId="0" borderId="3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" fontId="6" fillId="0" borderId="31" xfId="0" applyNumberFormat="1" applyFont="1" applyBorder="1" applyAlignment="1">
      <alignment/>
    </xf>
    <xf numFmtId="49" fontId="6" fillId="32" borderId="12" xfId="0" applyNumberFormat="1" applyFont="1" applyFill="1" applyBorder="1" applyAlignment="1">
      <alignment horizontal="right"/>
    </xf>
    <xf numFmtId="0" fontId="6" fillId="34" borderId="39" xfId="0" applyFont="1" applyFill="1" applyBorder="1" applyAlignment="1">
      <alignment/>
    </xf>
    <xf numFmtId="4" fontId="6" fillId="34" borderId="20" xfId="0" applyNumberFormat="1" applyFont="1" applyFill="1" applyBorder="1" applyAlignment="1">
      <alignment/>
    </xf>
    <xf numFmtId="4" fontId="0" fillId="34" borderId="21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48" xfId="0" applyFont="1" applyFill="1" applyBorder="1" applyAlignment="1">
      <alignment/>
    </xf>
    <xf numFmtId="4" fontId="6" fillId="34" borderId="24" xfId="0" applyNumberFormat="1" applyFont="1" applyFill="1" applyBorder="1" applyAlignment="1">
      <alignment/>
    </xf>
    <xf numFmtId="4" fontId="0" fillId="34" borderId="52" xfId="0" applyNumberFormat="1" applyFont="1" applyFill="1" applyBorder="1" applyAlignment="1">
      <alignment/>
    </xf>
    <xf numFmtId="4" fontId="6" fillId="34" borderId="39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4" fontId="0" fillId="34" borderId="26" xfId="0" applyNumberFormat="1" applyFont="1" applyFill="1" applyBorder="1" applyAlignment="1">
      <alignment/>
    </xf>
    <xf numFmtId="4" fontId="0" fillId="34" borderId="31" xfId="0" applyNumberFormat="1" applyFont="1" applyFill="1" applyBorder="1" applyAlignment="1">
      <alignment/>
    </xf>
    <xf numFmtId="4" fontId="6" fillId="34" borderId="23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22" fillId="32" borderId="34" xfId="0" applyFont="1" applyFill="1" applyBorder="1" applyAlignment="1">
      <alignment/>
    </xf>
    <xf numFmtId="0" fontId="23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1" xfId="0" applyFill="1" applyBorder="1" applyAlignment="1">
      <alignment/>
    </xf>
    <xf numFmtId="49" fontId="6" fillId="34" borderId="16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4" fontId="2" fillId="0" borderId="44" xfId="0" applyNumberFormat="1" applyFont="1" applyFill="1" applyBorder="1" applyAlignment="1">
      <alignment/>
    </xf>
    <xf numFmtId="0" fontId="6" fillId="34" borderId="63" xfId="0" applyFont="1" applyFill="1" applyBorder="1" applyAlignment="1">
      <alignment/>
    </xf>
    <xf numFmtId="4" fontId="6" fillId="34" borderId="64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0" fontId="6" fillId="34" borderId="38" xfId="0" applyFont="1" applyFill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6" fillId="34" borderId="38" xfId="0" applyNumberFormat="1" applyFont="1" applyFill="1" applyBorder="1" applyAlignment="1">
      <alignment/>
    </xf>
    <xf numFmtId="49" fontId="6" fillId="34" borderId="38" xfId="0" applyNumberFormat="1" applyFont="1" applyFill="1" applyBorder="1" applyAlignment="1">
      <alignment horizontal="right"/>
    </xf>
    <xf numFmtId="4" fontId="2" fillId="0" borderId="65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9" fontId="6" fillId="0" borderId="3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56" xfId="0" applyFont="1" applyBorder="1" applyAlignment="1">
      <alignment/>
    </xf>
    <xf numFmtId="0" fontId="6" fillId="33" borderId="18" xfId="0" applyFon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4" fontId="6" fillId="33" borderId="26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4" fontId="6" fillId="32" borderId="23" xfId="0" applyNumberFormat="1" applyFont="1" applyFill="1" applyBorder="1" applyAlignment="1">
      <alignment/>
    </xf>
    <xf numFmtId="0" fontId="6" fillId="34" borderId="66" xfId="0" applyFont="1" applyFill="1" applyBorder="1" applyAlignment="1">
      <alignment/>
    </xf>
    <xf numFmtId="4" fontId="6" fillId="32" borderId="26" xfId="0" applyNumberFormat="1" applyFont="1" applyFill="1" applyBorder="1" applyAlignment="1">
      <alignment/>
    </xf>
    <xf numFmtId="4" fontId="6" fillId="32" borderId="31" xfId="0" applyNumberFormat="1" applyFont="1" applyFill="1" applyBorder="1" applyAlignment="1">
      <alignment/>
    </xf>
    <xf numFmtId="204" fontId="0" fillId="0" borderId="0" xfId="0" applyNumberFormat="1" applyAlignment="1">
      <alignment/>
    </xf>
    <xf numFmtId="0" fontId="0" fillId="32" borderId="42" xfId="0" applyFill="1" applyBorder="1" applyAlignment="1">
      <alignment/>
    </xf>
    <xf numFmtId="49" fontId="13" fillId="34" borderId="16" xfId="0" applyNumberFormat="1" applyFont="1" applyFill="1" applyBorder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6" fillId="32" borderId="30" xfId="0" applyNumberFormat="1" applyFont="1" applyFill="1" applyBorder="1" applyAlignment="1">
      <alignment horizontal="right"/>
    </xf>
    <xf numFmtId="49" fontId="0" fillId="32" borderId="30" xfId="0" applyNumberFormat="1" applyFill="1" applyBorder="1" applyAlignment="1">
      <alignment/>
    </xf>
    <xf numFmtId="0" fontId="0" fillId="32" borderId="30" xfId="0" applyFill="1" applyBorder="1" applyAlignment="1">
      <alignment/>
    </xf>
    <xf numFmtId="49" fontId="2" fillId="0" borderId="67" xfId="0" applyNumberFormat="1" applyFont="1" applyBorder="1" applyAlignment="1">
      <alignment horizontal="right"/>
    </xf>
    <xf numFmtId="49" fontId="2" fillId="0" borderId="68" xfId="0" applyNumberFormat="1" applyFont="1" applyBorder="1" applyAlignment="1">
      <alignment horizontal="right"/>
    </xf>
    <xf numFmtId="49" fontId="6" fillId="32" borderId="69" xfId="0" applyNumberFormat="1" applyFont="1" applyFill="1" applyBorder="1" applyAlignment="1">
      <alignment horizontal="right"/>
    </xf>
    <xf numFmtId="49" fontId="6" fillId="0" borderId="70" xfId="0" applyNumberFormat="1" applyFont="1" applyBorder="1" applyAlignment="1">
      <alignment horizontal="right"/>
    </xf>
    <xf numFmtId="49" fontId="9" fillId="0" borderId="70" xfId="0" applyNumberFormat="1" applyFont="1" applyBorder="1" applyAlignment="1">
      <alignment horizontal="right"/>
    </xf>
    <xf numFmtId="49" fontId="9" fillId="0" borderId="71" xfId="0" applyNumberFormat="1" applyFont="1" applyBorder="1" applyAlignment="1">
      <alignment horizontal="right"/>
    </xf>
    <xf numFmtId="204" fontId="6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0" fillId="33" borderId="34" xfId="0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10" fillId="32" borderId="34" xfId="0" applyFont="1" applyFill="1" applyBorder="1" applyAlignment="1">
      <alignment/>
    </xf>
    <xf numFmtId="0" fontId="10" fillId="32" borderId="26" xfId="0" applyFont="1" applyFill="1" applyBorder="1" applyAlignment="1">
      <alignment/>
    </xf>
    <xf numFmtId="0" fontId="17" fillId="32" borderId="18" xfId="0" applyFont="1" applyFill="1" applyBorder="1" applyAlignment="1">
      <alignment horizontal="center"/>
    </xf>
    <xf numFmtId="0" fontId="17" fillId="32" borderId="55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72" xfId="0" applyNumberFormat="1" applyFont="1" applyBorder="1" applyAlignment="1">
      <alignment horizontal="center"/>
    </xf>
    <xf numFmtId="0" fontId="3" fillId="34" borderId="73" xfId="0" applyFont="1" applyFill="1" applyBorder="1" applyAlignment="1">
      <alignment horizontal="left" wrapText="1"/>
    </xf>
    <xf numFmtId="0" fontId="3" fillId="34" borderId="74" xfId="0" applyFont="1" applyFill="1" applyBorder="1" applyAlignment="1">
      <alignment horizontal="left" wrapText="1"/>
    </xf>
    <xf numFmtId="0" fontId="7" fillId="34" borderId="46" xfId="0" applyFont="1" applyFill="1" applyBorder="1" applyAlignment="1">
      <alignment horizontal="left" wrapText="1"/>
    </xf>
    <xf numFmtId="0" fontId="7" fillId="34" borderId="19" xfId="0" applyFont="1" applyFill="1" applyBorder="1" applyAlignment="1">
      <alignment horizontal="left" wrapText="1"/>
    </xf>
    <xf numFmtId="0" fontId="7" fillId="34" borderId="75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left"/>
    </xf>
    <xf numFmtId="0" fontId="10" fillId="32" borderId="76" xfId="0" applyFont="1" applyFill="1" applyBorder="1" applyAlignment="1">
      <alignment horizontal="left"/>
    </xf>
    <xf numFmtId="0" fontId="10" fillId="32" borderId="57" xfId="0" applyFont="1" applyFill="1" applyBorder="1" applyAlignment="1">
      <alignment horizontal="left"/>
    </xf>
    <xf numFmtId="0" fontId="10" fillId="32" borderId="77" xfId="0" applyFont="1" applyFill="1" applyBorder="1" applyAlignment="1">
      <alignment horizontal="left"/>
    </xf>
    <xf numFmtId="0" fontId="17" fillId="32" borderId="61" xfId="0" applyFont="1" applyFill="1" applyBorder="1" applyAlignment="1">
      <alignment horizontal="center"/>
    </xf>
    <xf numFmtId="0" fontId="17" fillId="32" borderId="62" xfId="0" applyFont="1" applyFill="1" applyBorder="1" applyAlignment="1">
      <alignment horizontal="center"/>
    </xf>
    <xf numFmtId="0" fontId="17" fillId="32" borderId="78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10" fillId="32" borderId="13" xfId="0" applyFont="1" applyFill="1" applyBorder="1" applyAlignment="1">
      <alignment horizontal="left"/>
    </xf>
    <xf numFmtId="0" fontId="17" fillId="32" borderId="61" xfId="0" applyFont="1" applyFill="1" applyBorder="1" applyAlignment="1">
      <alignment horizontal="center"/>
    </xf>
    <xf numFmtId="0" fontId="17" fillId="32" borderId="62" xfId="0" applyFont="1" applyFill="1" applyBorder="1" applyAlignment="1">
      <alignment horizontal="center"/>
    </xf>
    <xf numFmtId="0" fontId="17" fillId="32" borderId="78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wrapText="1"/>
    </xf>
    <xf numFmtId="0" fontId="11" fillId="34" borderId="13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49" fontId="20" fillId="32" borderId="1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right"/>
    </xf>
    <xf numFmtId="0" fontId="0" fillId="32" borderId="34" xfId="0" applyFill="1" applyBorder="1" applyAlignment="1">
      <alignment/>
    </xf>
    <xf numFmtId="49" fontId="6" fillId="32" borderId="79" xfId="0" applyNumberFormat="1" applyFont="1" applyFill="1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61">
      <selection activeCell="D81" sqref="D81"/>
    </sheetView>
  </sheetViews>
  <sheetFormatPr defaultColWidth="9.140625" defaultRowHeight="12.75"/>
  <cols>
    <col min="1" max="1" width="6.140625" style="0" customWidth="1"/>
    <col min="4" max="4" width="14.421875" style="0" customWidth="1"/>
    <col min="5" max="5" width="11.7109375" style="20" customWidth="1"/>
    <col min="6" max="6" width="12.140625" style="20" customWidth="1"/>
    <col min="7" max="8" width="13.57421875" style="20" customWidth="1"/>
    <col min="9" max="9" width="11.421875" style="0" customWidth="1"/>
    <col min="10" max="10" width="11.7109375" style="0" bestFit="1" customWidth="1"/>
  </cols>
  <sheetData>
    <row r="1" spans="1:5" ht="18.75" thickBot="1">
      <c r="A1" s="51"/>
      <c r="B1" s="51" t="s">
        <v>332</v>
      </c>
      <c r="C1" s="52"/>
      <c r="D1" s="52"/>
      <c r="E1" s="65"/>
    </row>
    <row r="2" spans="1:9" ht="15" thickBot="1">
      <c r="A2" s="339" t="s">
        <v>89</v>
      </c>
      <c r="B2" s="340"/>
      <c r="C2" s="261"/>
      <c r="D2" s="261"/>
      <c r="E2" s="262"/>
      <c r="F2" s="262"/>
      <c r="G2" s="263"/>
      <c r="H2" s="263"/>
      <c r="I2" s="222"/>
    </row>
    <row r="3" spans="1:9" ht="15" thickBot="1">
      <c r="A3" s="146"/>
      <c r="B3" s="147"/>
      <c r="C3" s="148"/>
      <c r="D3" s="149"/>
      <c r="E3" s="150">
        <v>2015</v>
      </c>
      <c r="F3" s="150" t="s">
        <v>241</v>
      </c>
      <c r="G3" s="150" t="s">
        <v>253</v>
      </c>
      <c r="H3" s="150"/>
      <c r="I3" s="150"/>
    </row>
    <row r="4" spans="1:10" ht="13.5" thickBot="1">
      <c r="A4" s="151"/>
      <c r="B4" s="125"/>
      <c r="C4" s="341"/>
      <c r="D4" s="342"/>
      <c r="E4" s="129" t="s">
        <v>204</v>
      </c>
      <c r="F4" s="129" t="s">
        <v>261</v>
      </c>
      <c r="G4" s="170" t="s">
        <v>262</v>
      </c>
      <c r="H4" s="129" t="s">
        <v>295</v>
      </c>
      <c r="I4" s="150"/>
      <c r="J4" s="20"/>
    </row>
    <row r="5" spans="1:10" ht="13.5" thickBot="1">
      <c r="A5" s="126"/>
      <c r="B5" s="127"/>
      <c r="C5" s="128"/>
      <c r="D5" s="124"/>
      <c r="E5" s="130" t="s">
        <v>201</v>
      </c>
      <c r="F5" s="130" t="s">
        <v>203</v>
      </c>
      <c r="G5" s="130"/>
      <c r="H5" s="130" t="s">
        <v>203</v>
      </c>
      <c r="I5" s="150"/>
      <c r="J5" s="20"/>
    </row>
    <row r="6" spans="1:10" ht="14.25" thickBot="1" thickTop="1">
      <c r="A6" s="152">
        <v>111003</v>
      </c>
      <c r="B6" s="96" t="s">
        <v>90</v>
      </c>
      <c r="C6" s="101"/>
      <c r="D6" s="102"/>
      <c r="E6" s="16">
        <v>1094600</v>
      </c>
      <c r="F6" s="16">
        <v>1094600</v>
      </c>
      <c r="G6" s="16">
        <v>548706.58</v>
      </c>
      <c r="H6" s="16">
        <v>1094600</v>
      </c>
      <c r="I6" s="150"/>
      <c r="J6" s="20"/>
    </row>
    <row r="7" spans="1:10" ht="14.25" thickBot="1" thickTop="1">
      <c r="A7" s="153">
        <v>121001</v>
      </c>
      <c r="B7" s="97" t="s">
        <v>198</v>
      </c>
      <c r="C7" s="77"/>
      <c r="D7" s="90"/>
      <c r="E7" s="16">
        <v>578600</v>
      </c>
      <c r="F7" s="16">
        <v>578600</v>
      </c>
      <c r="G7" s="16">
        <v>342955.44</v>
      </c>
      <c r="H7" s="16">
        <v>578600</v>
      </c>
      <c r="I7" s="150"/>
      <c r="J7" s="20"/>
    </row>
    <row r="8" spans="1:10" ht="14.25" thickBot="1" thickTop="1">
      <c r="A8" s="153">
        <v>121003</v>
      </c>
      <c r="B8" s="98" t="s">
        <v>91</v>
      </c>
      <c r="C8" s="82"/>
      <c r="D8" s="90"/>
      <c r="E8" s="16">
        <v>1000</v>
      </c>
      <c r="F8" s="16">
        <v>1000</v>
      </c>
      <c r="G8" s="16">
        <v>865.96</v>
      </c>
      <c r="H8" s="16">
        <v>1000</v>
      </c>
      <c r="I8" s="150"/>
      <c r="J8" s="20"/>
    </row>
    <row r="9" spans="1:10" ht="14.25" thickBot="1" thickTop="1">
      <c r="A9" s="153">
        <v>133001</v>
      </c>
      <c r="B9" s="158" t="s">
        <v>92</v>
      </c>
      <c r="C9" s="159"/>
      <c r="D9" s="160"/>
      <c r="E9" s="16">
        <v>1400</v>
      </c>
      <c r="F9" s="16">
        <v>1400</v>
      </c>
      <c r="G9" s="16">
        <v>1164.82</v>
      </c>
      <c r="H9" s="16">
        <v>1400</v>
      </c>
      <c r="I9" s="150"/>
      <c r="J9" s="20"/>
    </row>
    <row r="10" spans="1:10" ht="13.5" thickBot="1">
      <c r="A10" s="153">
        <v>133006</v>
      </c>
      <c r="B10" s="15" t="s">
        <v>93</v>
      </c>
      <c r="C10" s="64"/>
      <c r="D10" s="78"/>
      <c r="E10" s="16">
        <v>250</v>
      </c>
      <c r="F10" s="16">
        <v>250</v>
      </c>
      <c r="G10" s="16">
        <v>59.2</v>
      </c>
      <c r="H10" s="16">
        <v>250</v>
      </c>
      <c r="I10" s="150"/>
      <c r="J10" s="20"/>
    </row>
    <row r="11" spans="1:10" ht="13.5" thickBot="1">
      <c r="A11" s="153">
        <v>133012</v>
      </c>
      <c r="B11" s="161" t="s">
        <v>94</v>
      </c>
      <c r="C11" s="162"/>
      <c r="D11" s="85"/>
      <c r="E11" s="16">
        <v>5400</v>
      </c>
      <c r="F11" s="16">
        <v>5400</v>
      </c>
      <c r="G11" s="16">
        <v>2413.43</v>
      </c>
      <c r="H11" s="16">
        <v>5400</v>
      </c>
      <c r="I11" s="150"/>
      <c r="J11" s="20"/>
    </row>
    <row r="12" spans="1:10" ht="14.25" thickBot="1" thickTop="1">
      <c r="A12" s="154">
        <v>133013</v>
      </c>
      <c r="B12" s="98" t="s">
        <v>95</v>
      </c>
      <c r="C12" s="82"/>
      <c r="D12" s="90"/>
      <c r="E12" s="16">
        <v>35000</v>
      </c>
      <c r="F12" s="16">
        <v>35000</v>
      </c>
      <c r="G12" s="16">
        <v>22130.02</v>
      </c>
      <c r="H12" s="16">
        <v>35000</v>
      </c>
      <c r="I12" s="150"/>
      <c r="J12" s="20"/>
    </row>
    <row r="13" spans="1:10" ht="14.25" thickBot="1" thickTop="1">
      <c r="A13" s="281">
        <v>1</v>
      </c>
      <c r="B13" s="286" t="s">
        <v>96</v>
      </c>
      <c r="C13" s="287"/>
      <c r="D13" s="288"/>
      <c r="E13" s="289">
        <f>SUM(E6:E12)</f>
        <v>1716250</v>
      </c>
      <c r="F13" s="289">
        <f>SUM(F6:F12)</f>
        <v>1716250</v>
      </c>
      <c r="G13" s="289">
        <f>SUM(G6:G12)</f>
        <v>918295.45</v>
      </c>
      <c r="H13" s="289">
        <f>SUM(H6:H12)</f>
        <v>1716250</v>
      </c>
      <c r="I13" s="279"/>
      <c r="J13" s="320"/>
    </row>
    <row r="14" spans="1:10" ht="14.25" thickBot="1" thickTop="1">
      <c r="A14" s="155">
        <v>212002</v>
      </c>
      <c r="B14" s="81" t="s">
        <v>97</v>
      </c>
      <c r="C14" s="84"/>
      <c r="D14" s="85"/>
      <c r="E14" s="16">
        <v>3000</v>
      </c>
      <c r="F14" s="16">
        <v>3000</v>
      </c>
      <c r="G14" s="16">
        <v>3273.41</v>
      </c>
      <c r="H14" s="16">
        <v>3000</v>
      </c>
      <c r="I14" s="150"/>
      <c r="J14" s="20"/>
    </row>
    <row r="15" spans="1:10" ht="14.25" thickBot="1" thickTop="1">
      <c r="A15" s="80">
        <v>212003</v>
      </c>
      <c r="B15" s="80" t="s">
        <v>239</v>
      </c>
      <c r="C15" s="75"/>
      <c r="D15" s="88"/>
      <c r="E15" s="16">
        <v>108600</v>
      </c>
      <c r="F15" s="16">
        <v>108600</v>
      </c>
      <c r="G15" s="16">
        <v>48450.82</v>
      </c>
      <c r="H15" s="16">
        <v>108600</v>
      </c>
      <c r="I15" s="150"/>
      <c r="J15" s="20"/>
    </row>
    <row r="16" spans="1:10" ht="14.25" thickBot="1" thickTop="1">
      <c r="A16" s="80">
        <v>212003</v>
      </c>
      <c r="B16" s="80" t="s">
        <v>192</v>
      </c>
      <c r="C16" s="73"/>
      <c r="D16" s="89"/>
      <c r="E16" s="16">
        <v>70600</v>
      </c>
      <c r="F16" s="16">
        <v>70600</v>
      </c>
      <c r="G16" s="16">
        <v>38652.1</v>
      </c>
      <c r="H16" s="16">
        <v>70600</v>
      </c>
      <c r="I16" s="150"/>
      <c r="J16" s="20"/>
    </row>
    <row r="17" spans="1:10" ht="14.25" thickBot="1" thickTop="1">
      <c r="A17" s="80">
        <v>221004</v>
      </c>
      <c r="B17" s="80" t="s">
        <v>98</v>
      </c>
      <c r="C17" s="73"/>
      <c r="D17" s="89"/>
      <c r="E17" s="16">
        <v>9300</v>
      </c>
      <c r="F17" s="16">
        <v>9300</v>
      </c>
      <c r="G17" s="16">
        <v>4700</v>
      </c>
      <c r="H17" s="16">
        <v>9300</v>
      </c>
      <c r="I17" s="150"/>
      <c r="J17" s="20"/>
    </row>
    <row r="18" spans="1:10" ht="14.25" thickBot="1" thickTop="1">
      <c r="A18" s="80">
        <v>221004</v>
      </c>
      <c r="B18" s="81" t="s">
        <v>99</v>
      </c>
      <c r="C18" s="82"/>
      <c r="D18" s="90"/>
      <c r="E18" s="16">
        <v>15000</v>
      </c>
      <c r="F18" s="16">
        <v>15000</v>
      </c>
      <c r="G18" s="16">
        <v>8898.5</v>
      </c>
      <c r="H18" s="16">
        <v>15000</v>
      </c>
      <c r="I18" s="150"/>
      <c r="J18" s="20"/>
    </row>
    <row r="19" spans="1:10" ht="14.25" thickBot="1" thickTop="1">
      <c r="A19" s="83">
        <v>223001</v>
      </c>
      <c r="B19" s="83" t="s">
        <v>100</v>
      </c>
      <c r="C19" s="76"/>
      <c r="D19" s="91"/>
      <c r="E19" s="16"/>
      <c r="F19" s="16"/>
      <c r="G19" s="16"/>
      <c r="H19" s="16"/>
      <c r="I19" s="150"/>
      <c r="J19" s="20"/>
    </row>
    <row r="20" spans="1:10" ht="14.25" thickBot="1" thickTop="1">
      <c r="A20" s="80"/>
      <c r="B20" s="81" t="s">
        <v>134</v>
      </c>
      <c r="C20" s="82"/>
      <c r="D20" s="90"/>
      <c r="E20" s="16">
        <v>6500</v>
      </c>
      <c r="F20" s="16">
        <v>6500</v>
      </c>
      <c r="G20" s="16">
        <v>2918</v>
      </c>
      <c r="H20" s="16">
        <v>6500</v>
      </c>
      <c r="I20" s="150"/>
      <c r="J20" s="20"/>
    </row>
    <row r="21" spans="1:10" ht="14.25" thickBot="1" thickTop="1">
      <c r="A21" s="80"/>
      <c r="B21" s="83" t="s">
        <v>158</v>
      </c>
      <c r="C21" s="73"/>
      <c r="D21" s="89"/>
      <c r="E21" s="16">
        <v>3000</v>
      </c>
      <c r="F21" s="16">
        <v>3000</v>
      </c>
      <c r="G21" s="16">
        <v>1449.21</v>
      </c>
      <c r="H21" s="16">
        <v>3000</v>
      </c>
      <c r="I21" s="150"/>
      <c r="J21" s="20"/>
    </row>
    <row r="22" spans="1:10" ht="14.25" thickBot="1" thickTop="1">
      <c r="A22" s="80"/>
      <c r="B22" s="81" t="s">
        <v>101</v>
      </c>
      <c r="C22" s="82"/>
      <c r="D22" s="90"/>
      <c r="E22" s="16">
        <v>2800</v>
      </c>
      <c r="F22" s="16">
        <v>2800</v>
      </c>
      <c r="G22" s="16">
        <v>1104.03</v>
      </c>
      <c r="H22" s="16">
        <v>2800</v>
      </c>
      <c r="I22" s="150"/>
      <c r="J22" s="20"/>
    </row>
    <row r="23" spans="1:10" ht="14.25" thickBot="1" thickTop="1">
      <c r="A23" s="80"/>
      <c r="B23" s="80" t="s">
        <v>102</v>
      </c>
      <c r="C23" s="73"/>
      <c r="D23" s="89"/>
      <c r="E23" s="16">
        <v>4000</v>
      </c>
      <c r="F23" s="16">
        <v>4000</v>
      </c>
      <c r="G23" s="16">
        <v>1924.5</v>
      </c>
      <c r="H23" s="16">
        <v>4000</v>
      </c>
      <c r="I23" s="150"/>
      <c r="J23" s="20"/>
    </row>
    <row r="24" spans="1:10" ht="14.25" thickBot="1" thickTop="1">
      <c r="A24" s="80"/>
      <c r="B24" s="80" t="s">
        <v>159</v>
      </c>
      <c r="C24" s="77"/>
      <c r="D24" s="90"/>
      <c r="E24" s="16">
        <v>5000</v>
      </c>
      <c r="F24" s="16">
        <v>5000</v>
      </c>
      <c r="G24" s="16">
        <v>976.3</v>
      </c>
      <c r="H24" s="16">
        <v>2000</v>
      </c>
      <c r="I24" s="150" t="s">
        <v>297</v>
      </c>
      <c r="J24" s="20"/>
    </row>
    <row r="25" spans="1:10" ht="14.25" thickBot="1" thickTop="1">
      <c r="A25" s="80"/>
      <c r="B25" s="80" t="s">
        <v>292</v>
      </c>
      <c r="C25" s="77"/>
      <c r="D25" s="90"/>
      <c r="E25" s="16">
        <v>0</v>
      </c>
      <c r="F25" s="16">
        <v>0</v>
      </c>
      <c r="G25" s="16">
        <v>14943.35</v>
      </c>
      <c r="H25" s="16">
        <v>14943.35</v>
      </c>
      <c r="I25" s="150" t="s">
        <v>296</v>
      </c>
      <c r="J25" s="20"/>
    </row>
    <row r="26" spans="1:10" ht="14.25" thickBot="1" thickTop="1">
      <c r="A26" s="80"/>
      <c r="B26" s="80" t="s">
        <v>135</v>
      </c>
      <c r="C26" s="73"/>
      <c r="D26" s="89"/>
      <c r="E26" s="16">
        <v>12000</v>
      </c>
      <c r="F26" s="16">
        <v>12000</v>
      </c>
      <c r="G26" s="16">
        <v>5382.78</v>
      </c>
      <c r="H26" s="16">
        <v>12000</v>
      </c>
      <c r="I26" s="150"/>
      <c r="J26" s="20"/>
    </row>
    <row r="27" spans="1:10" ht="14.25" thickBot="1" thickTop="1">
      <c r="A27" s="80"/>
      <c r="B27" s="80" t="s">
        <v>293</v>
      </c>
      <c r="C27" s="73"/>
      <c r="D27" s="89"/>
      <c r="E27" s="16">
        <v>1000</v>
      </c>
      <c r="F27" s="16">
        <v>1000</v>
      </c>
      <c r="G27" s="16">
        <v>279.1</v>
      </c>
      <c r="H27" s="16">
        <v>1000</v>
      </c>
      <c r="I27" s="150"/>
      <c r="J27" s="20"/>
    </row>
    <row r="28" spans="1:10" ht="14.25" thickBot="1" thickTop="1">
      <c r="A28" s="80"/>
      <c r="B28" s="80" t="s">
        <v>103</v>
      </c>
      <c r="C28" s="73"/>
      <c r="D28" s="89"/>
      <c r="E28" s="16">
        <v>6000</v>
      </c>
      <c r="F28" s="16">
        <v>6000</v>
      </c>
      <c r="G28" s="16">
        <v>1854.2</v>
      </c>
      <c r="H28" s="16">
        <v>6000</v>
      </c>
      <c r="I28" s="150"/>
      <c r="J28" s="20"/>
    </row>
    <row r="29" spans="1:10" ht="14.25" thickBot="1" thickTop="1">
      <c r="A29" s="80"/>
      <c r="B29" s="80" t="s">
        <v>100</v>
      </c>
      <c r="C29" s="73"/>
      <c r="D29" s="89"/>
      <c r="E29" s="16">
        <v>9000</v>
      </c>
      <c r="F29" s="16">
        <v>9000</v>
      </c>
      <c r="G29" s="16">
        <v>2000.1</v>
      </c>
      <c r="H29" s="16">
        <v>9000</v>
      </c>
      <c r="I29" s="150"/>
      <c r="J29" s="20"/>
    </row>
    <row r="30" spans="1:10" ht="14.25" thickBot="1" thickTop="1">
      <c r="A30" s="80"/>
      <c r="B30" s="81" t="s">
        <v>294</v>
      </c>
      <c r="C30" s="82"/>
      <c r="D30" s="90"/>
      <c r="E30" s="16">
        <v>0</v>
      </c>
      <c r="F30" s="16">
        <v>0</v>
      </c>
      <c r="G30" s="16">
        <v>405.55</v>
      </c>
      <c r="H30" s="16">
        <v>1000</v>
      </c>
      <c r="I30" s="150" t="s">
        <v>302</v>
      </c>
      <c r="J30" s="20"/>
    </row>
    <row r="31" spans="1:10" ht="14.25" thickBot="1" thickTop="1">
      <c r="A31" s="80">
        <v>242</v>
      </c>
      <c r="B31" s="81" t="s">
        <v>105</v>
      </c>
      <c r="C31" s="87"/>
      <c r="D31" s="90"/>
      <c r="E31" s="16">
        <v>50</v>
      </c>
      <c r="F31" s="16">
        <v>50</v>
      </c>
      <c r="G31" s="16">
        <v>9.23</v>
      </c>
      <c r="H31" s="16">
        <v>50</v>
      </c>
      <c r="I31" s="150"/>
      <c r="J31" s="20"/>
    </row>
    <row r="32" spans="1:10" ht="14.25" thickBot="1" thickTop="1">
      <c r="A32" s="156">
        <v>291004</v>
      </c>
      <c r="B32" s="80" t="s">
        <v>116</v>
      </c>
      <c r="C32" s="79"/>
      <c r="D32" s="92"/>
      <c r="E32" s="16">
        <v>8500</v>
      </c>
      <c r="F32" s="16">
        <v>8500</v>
      </c>
      <c r="G32" s="16">
        <v>5193.41</v>
      </c>
      <c r="H32" s="16">
        <v>8500</v>
      </c>
      <c r="I32" s="150"/>
      <c r="J32" s="20"/>
    </row>
    <row r="33" spans="1:10" ht="14.25" thickBot="1" thickTop="1">
      <c r="A33" s="303">
        <v>2</v>
      </c>
      <c r="B33" s="300" t="s">
        <v>106</v>
      </c>
      <c r="C33" s="301"/>
      <c r="D33" s="304"/>
      <c r="E33" s="305">
        <f>SUM(E14:E32)</f>
        <v>264350</v>
      </c>
      <c r="F33" s="305">
        <f>SUM(F14:F32)</f>
        <v>264350</v>
      </c>
      <c r="G33" s="305">
        <f>SUM(G14:G32)</f>
        <v>142414.59000000003</v>
      </c>
      <c r="H33" s="305">
        <f>SUM(H14:H32)</f>
        <v>277293.35</v>
      </c>
      <c r="I33" s="306"/>
      <c r="J33" s="20"/>
    </row>
    <row r="34" spans="1:11" ht="14.25" thickBot="1" thickTop="1">
      <c r="A34" s="310">
        <v>311</v>
      </c>
      <c r="B34" s="98" t="s">
        <v>254</v>
      </c>
      <c r="C34" s="82"/>
      <c r="D34" s="90"/>
      <c r="E34" s="89">
        <v>1600</v>
      </c>
      <c r="F34" s="89">
        <v>1600</v>
      </c>
      <c r="G34" s="89">
        <v>0</v>
      </c>
      <c r="H34" s="89">
        <v>1600</v>
      </c>
      <c r="I34" s="270"/>
      <c r="J34" s="20"/>
      <c r="K34" s="299"/>
    </row>
    <row r="35" spans="1:10" ht="14.25" thickBot="1" thickTop="1">
      <c r="A35" s="310">
        <v>312001</v>
      </c>
      <c r="B35" s="311" t="s">
        <v>242</v>
      </c>
      <c r="C35" s="84"/>
      <c r="D35" s="85"/>
      <c r="E35" s="89">
        <v>0</v>
      </c>
      <c r="F35" s="89">
        <v>1280</v>
      </c>
      <c r="G35" s="89">
        <v>1280</v>
      </c>
      <c r="H35" s="89">
        <v>1280</v>
      </c>
      <c r="I35" s="270"/>
      <c r="J35" s="20"/>
    </row>
    <row r="36" spans="1:11" ht="14.25" thickBot="1" thickTop="1">
      <c r="A36" s="156">
        <v>312001</v>
      </c>
      <c r="B36" s="302" t="s">
        <v>263</v>
      </c>
      <c r="C36" s="84"/>
      <c r="D36" s="307"/>
      <c r="E36" s="308">
        <v>0</v>
      </c>
      <c r="F36" s="308">
        <v>400</v>
      </c>
      <c r="G36" s="308">
        <v>400</v>
      </c>
      <c r="H36" s="308">
        <v>400</v>
      </c>
      <c r="I36" s="309"/>
      <c r="J36" s="20"/>
      <c r="K36" s="20"/>
    </row>
    <row r="37" spans="1:10" ht="14.25" thickBot="1" thickTop="1">
      <c r="A37" s="15">
        <v>312001</v>
      </c>
      <c r="B37" s="81" t="s">
        <v>264</v>
      </c>
      <c r="C37" s="82"/>
      <c r="D37" s="93"/>
      <c r="E37" s="16">
        <v>0</v>
      </c>
      <c r="F37" s="16">
        <v>10000</v>
      </c>
      <c r="G37" s="16">
        <v>10000</v>
      </c>
      <c r="H37" s="16">
        <v>10000</v>
      </c>
      <c r="I37" s="150"/>
      <c r="J37" s="20"/>
    </row>
    <row r="38" spans="1:10" ht="14.25" thickBot="1" thickTop="1">
      <c r="A38" s="15">
        <v>312001</v>
      </c>
      <c r="B38" s="81" t="s">
        <v>265</v>
      </c>
      <c r="C38" s="82"/>
      <c r="D38" s="93"/>
      <c r="E38" s="16">
        <v>0</v>
      </c>
      <c r="F38" s="16">
        <v>4000</v>
      </c>
      <c r="G38" s="16">
        <v>4000</v>
      </c>
      <c r="H38" s="16">
        <v>4000</v>
      </c>
      <c r="I38" s="150"/>
      <c r="J38" s="20"/>
    </row>
    <row r="39" spans="1:10" ht="14.25" thickBot="1" thickTop="1">
      <c r="A39" s="15">
        <v>312001</v>
      </c>
      <c r="B39" s="81" t="s">
        <v>266</v>
      </c>
      <c r="C39" s="82"/>
      <c r="D39" s="93"/>
      <c r="E39" s="16">
        <v>0</v>
      </c>
      <c r="F39" s="16">
        <v>600</v>
      </c>
      <c r="G39" s="16">
        <v>0</v>
      </c>
      <c r="H39" s="16">
        <v>600</v>
      </c>
      <c r="I39" s="150"/>
      <c r="J39" s="20"/>
    </row>
    <row r="40" spans="1:10" ht="14.25" thickBot="1" thickTop="1">
      <c r="A40" s="15">
        <v>312001</v>
      </c>
      <c r="B40" s="81" t="s">
        <v>267</v>
      </c>
      <c r="C40" s="82"/>
      <c r="D40" s="93"/>
      <c r="E40" s="16">
        <v>0</v>
      </c>
      <c r="F40" s="16">
        <v>430</v>
      </c>
      <c r="G40" s="16">
        <v>0</v>
      </c>
      <c r="H40" s="16">
        <v>430</v>
      </c>
      <c r="I40" s="150"/>
      <c r="J40" s="20"/>
    </row>
    <row r="41" spans="1:10" ht="14.25" thickBot="1" thickTop="1">
      <c r="A41" s="15">
        <v>312001</v>
      </c>
      <c r="B41" s="99" t="s">
        <v>107</v>
      </c>
      <c r="C41" s="82"/>
      <c r="D41" s="93"/>
      <c r="E41" s="16">
        <v>4600</v>
      </c>
      <c r="F41" s="16">
        <v>4600</v>
      </c>
      <c r="G41" s="16">
        <v>4587.36</v>
      </c>
      <c r="H41" s="16">
        <v>4600</v>
      </c>
      <c r="I41" s="150"/>
      <c r="J41" s="20"/>
    </row>
    <row r="42" spans="1:10" ht="14.25" thickBot="1" thickTop="1">
      <c r="A42" s="15">
        <v>312001</v>
      </c>
      <c r="B42" s="100" t="s">
        <v>108</v>
      </c>
      <c r="C42" s="77"/>
      <c r="D42" s="93"/>
      <c r="E42" s="16">
        <v>8400</v>
      </c>
      <c r="F42" s="16">
        <v>8400</v>
      </c>
      <c r="G42" s="16">
        <v>8445.09</v>
      </c>
      <c r="H42" s="16">
        <v>8400</v>
      </c>
      <c r="I42" s="150"/>
      <c r="J42" s="20"/>
    </row>
    <row r="43" spans="1:10" ht="14.25" thickBot="1" thickTop="1">
      <c r="A43" s="15">
        <v>312001</v>
      </c>
      <c r="B43" s="100" t="s">
        <v>111</v>
      </c>
      <c r="C43" s="77"/>
      <c r="D43" s="93"/>
      <c r="E43" s="16">
        <v>2500</v>
      </c>
      <c r="F43" s="16">
        <v>2500</v>
      </c>
      <c r="G43" s="16">
        <v>406.04</v>
      </c>
      <c r="H43" s="16">
        <v>900</v>
      </c>
      <c r="I43" s="150" t="s">
        <v>300</v>
      </c>
      <c r="J43" s="20"/>
    </row>
    <row r="44" spans="1:10" ht="14.25" thickBot="1" thickTop="1">
      <c r="A44" s="15">
        <v>312001</v>
      </c>
      <c r="B44" s="100" t="s">
        <v>199</v>
      </c>
      <c r="C44" s="77"/>
      <c r="D44" s="93"/>
      <c r="E44" s="16">
        <v>7300</v>
      </c>
      <c r="F44" s="16">
        <v>7300</v>
      </c>
      <c r="G44" s="16">
        <v>5009.39</v>
      </c>
      <c r="H44" s="16">
        <v>10000</v>
      </c>
      <c r="I44" s="150" t="s">
        <v>301</v>
      </c>
      <c r="J44" s="20"/>
    </row>
    <row r="45" spans="1:10" ht="14.25" thickBot="1" thickTop="1">
      <c r="A45" s="15">
        <v>312001</v>
      </c>
      <c r="B45" s="100" t="s">
        <v>109</v>
      </c>
      <c r="C45" s="77"/>
      <c r="D45" s="93"/>
      <c r="E45" s="16">
        <v>153600</v>
      </c>
      <c r="F45" s="16">
        <v>153600</v>
      </c>
      <c r="G45" s="16">
        <v>76800</v>
      </c>
      <c r="H45" s="16">
        <v>153600</v>
      </c>
      <c r="I45" s="150"/>
      <c r="J45" s="20"/>
    </row>
    <row r="46" spans="1:10" ht="14.25" thickBot="1" thickTop="1">
      <c r="A46" s="15">
        <v>312001</v>
      </c>
      <c r="B46" s="100" t="s">
        <v>110</v>
      </c>
      <c r="C46" s="77"/>
      <c r="D46" s="93"/>
      <c r="E46" s="16">
        <v>630991.14</v>
      </c>
      <c r="F46" s="16">
        <v>630991.14</v>
      </c>
      <c r="G46" s="16">
        <v>327303.12</v>
      </c>
      <c r="H46" s="16">
        <v>630991.14</v>
      </c>
      <c r="I46" s="150"/>
      <c r="J46" s="20"/>
    </row>
    <row r="47" spans="1:10" ht="14.25" thickBot="1" thickTop="1">
      <c r="A47" s="15">
        <v>312001</v>
      </c>
      <c r="B47" s="100" t="s">
        <v>136</v>
      </c>
      <c r="C47" s="77"/>
      <c r="D47" s="93"/>
      <c r="E47" s="16">
        <v>7346.8</v>
      </c>
      <c r="F47" s="16">
        <v>7346.8</v>
      </c>
      <c r="G47" s="16">
        <v>4756.7</v>
      </c>
      <c r="H47" s="16">
        <v>7346.8</v>
      </c>
      <c r="I47" s="150"/>
      <c r="J47" s="20"/>
    </row>
    <row r="48" spans="1:10" ht="14.25" thickBot="1" thickTop="1">
      <c r="A48" s="15">
        <v>312001</v>
      </c>
      <c r="B48" s="100" t="s">
        <v>112</v>
      </c>
      <c r="C48" s="77"/>
      <c r="D48" s="93"/>
      <c r="E48" s="16">
        <v>450</v>
      </c>
      <c r="F48" s="16">
        <v>450</v>
      </c>
      <c r="G48" s="16">
        <v>517.44</v>
      </c>
      <c r="H48" s="16">
        <v>450</v>
      </c>
      <c r="I48" s="150"/>
      <c r="J48" s="20"/>
    </row>
    <row r="49" spans="1:10" ht="13.5" thickBot="1">
      <c r="A49" s="275">
        <v>3</v>
      </c>
      <c r="B49" s="282" t="s">
        <v>113</v>
      </c>
      <c r="C49" s="283"/>
      <c r="D49" s="284"/>
      <c r="E49" s="285">
        <f>SUM(E34:E48)</f>
        <v>816787.9400000001</v>
      </c>
      <c r="F49" s="285">
        <f>SUM(F34:F48)</f>
        <v>833497.9400000001</v>
      </c>
      <c r="G49" s="285">
        <f>SUM(G34:G48)</f>
        <v>443505.14</v>
      </c>
      <c r="H49" s="285">
        <f>SUM(H34:H48)</f>
        <v>834597.9400000001</v>
      </c>
      <c r="I49" s="279"/>
      <c r="J49" s="20"/>
    </row>
    <row r="50" spans="1:10" ht="14.25" thickBot="1" thickTop="1">
      <c r="A50" s="15">
        <v>233001</v>
      </c>
      <c r="B50" s="80" t="s">
        <v>104</v>
      </c>
      <c r="C50" s="75"/>
      <c r="D50" s="74"/>
      <c r="E50" s="16">
        <v>4000</v>
      </c>
      <c r="F50" s="16">
        <v>4000</v>
      </c>
      <c r="G50" s="16">
        <v>999.44</v>
      </c>
      <c r="H50" s="16">
        <v>4000</v>
      </c>
      <c r="I50" s="150"/>
      <c r="J50" s="20"/>
    </row>
    <row r="51" spans="1:10" ht="14.25" thickBot="1" thickTop="1">
      <c r="A51" s="15"/>
      <c r="B51" s="81" t="s">
        <v>298</v>
      </c>
      <c r="C51" s="75"/>
      <c r="D51" s="74"/>
      <c r="E51" s="16"/>
      <c r="F51" s="16"/>
      <c r="G51" s="16"/>
      <c r="H51" s="16">
        <v>6000</v>
      </c>
      <c r="I51" s="150" t="s">
        <v>299</v>
      </c>
      <c r="J51" s="20"/>
    </row>
    <row r="52" spans="1:10" ht="14.25" thickBot="1" thickTop="1">
      <c r="A52" s="19">
        <v>322001</v>
      </c>
      <c r="B52" s="100" t="s">
        <v>205</v>
      </c>
      <c r="C52" s="132"/>
      <c r="D52" s="97"/>
      <c r="E52" s="16">
        <v>137500</v>
      </c>
      <c r="F52" s="16">
        <v>137500</v>
      </c>
      <c r="G52" s="16">
        <v>0</v>
      </c>
      <c r="H52" s="16">
        <v>137500</v>
      </c>
      <c r="I52" s="150"/>
      <c r="J52" s="20"/>
    </row>
    <row r="53" spans="1:10" ht="14.25" thickBot="1" thickTop="1">
      <c r="A53" s="48">
        <v>322001</v>
      </c>
      <c r="B53" s="80" t="s">
        <v>240</v>
      </c>
      <c r="C53" s="134"/>
      <c r="D53" s="135"/>
      <c r="E53" s="16">
        <v>444000.89</v>
      </c>
      <c r="F53" s="16">
        <v>444000.89</v>
      </c>
      <c r="G53" s="16">
        <v>0</v>
      </c>
      <c r="H53" s="16">
        <v>444000.89</v>
      </c>
      <c r="I53" s="150"/>
      <c r="J53" s="20"/>
    </row>
    <row r="54" spans="1:10" ht="14.25" thickBot="1" thickTop="1">
      <c r="A54" s="48">
        <v>322001</v>
      </c>
      <c r="B54" s="80" t="s">
        <v>163</v>
      </c>
      <c r="C54" s="134"/>
      <c r="D54" s="135"/>
      <c r="E54" s="16">
        <v>327750</v>
      </c>
      <c r="F54" s="16">
        <v>327750</v>
      </c>
      <c r="G54" s="16">
        <v>0</v>
      </c>
      <c r="H54" s="16">
        <v>327750</v>
      </c>
      <c r="I54" s="150"/>
      <c r="J54" s="20"/>
    </row>
    <row r="55" spans="1:10" ht="14.25" thickBot="1" thickTop="1">
      <c r="A55" s="280">
        <v>4</v>
      </c>
      <c r="B55" s="281" t="s">
        <v>114</v>
      </c>
      <c r="C55" s="276"/>
      <c r="D55" s="277"/>
      <c r="E55" s="278">
        <f>SUM(E50:E54)</f>
        <v>913250.89</v>
      </c>
      <c r="F55" s="278">
        <f>SUM(F50:F54)</f>
        <v>913250.89</v>
      </c>
      <c r="G55" s="278">
        <f>SUM(G50:G54)</f>
        <v>999.44</v>
      </c>
      <c r="H55" s="278">
        <f>SUM(H50:H54)</f>
        <v>919250.89</v>
      </c>
      <c r="I55" s="279"/>
      <c r="J55" s="20"/>
    </row>
    <row r="56" spans="1:10" ht="14.25" thickBot="1" thickTop="1">
      <c r="A56" s="312"/>
      <c r="B56" s="335"/>
      <c r="C56" s="314"/>
      <c r="D56" s="315"/>
      <c r="E56" s="313"/>
      <c r="F56" s="290"/>
      <c r="G56" s="290"/>
      <c r="H56" s="336"/>
      <c r="I56" s="291"/>
      <c r="J56" s="20"/>
    </row>
    <row r="57" spans="1:10" ht="14.25" thickBot="1" thickTop="1">
      <c r="A57" s="19">
        <v>513002</v>
      </c>
      <c r="B57" s="83" t="s">
        <v>200</v>
      </c>
      <c r="C57" s="94"/>
      <c r="D57" s="95"/>
      <c r="E57" s="16">
        <v>0</v>
      </c>
      <c r="F57" s="16">
        <v>330404.48</v>
      </c>
      <c r="G57" s="172">
        <f>F57</f>
        <v>330404.48</v>
      </c>
      <c r="H57" s="16">
        <v>330404.48</v>
      </c>
      <c r="I57" s="150"/>
      <c r="J57" s="171"/>
    </row>
    <row r="58" spans="1:10" ht="14.25" thickBot="1" thickTop="1">
      <c r="A58" s="19">
        <v>513002</v>
      </c>
      <c r="B58" s="99" t="s">
        <v>206</v>
      </c>
      <c r="C58" s="133"/>
      <c r="D58" s="86"/>
      <c r="E58" s="16">
        <v>412500</v>
      </c>
      <c r="F58" s="16">
        <v>412500</v>
      </c>
      <c r="G58" s="16">
        <v>0</v>
      </c>
      <c r="H58" s="16">
        <v>412500</v>
      </c>
      <c r="I58" s="150"/>
      <c r="J58" s="20"/>
    </row>
    <row r="59" spans="1:10" ht="14.25" thickBot="1" thickTop="1">
      <c r="A59" s="19"/>
      <c r="B59" s="99" t="s">
        <v>317</v>
      </c>
      <c r="C59" s="133"/>
      <c r="D59" s="86"/>
      <c r="E59" s="16"/>
      <c r="F59" s="16"/>
      <c r="G59" s="16"/>
      <c r="H59" s="16">
        <v>24700</v>
      </c>
      <c r="I59" s="150" t="s">
        <v>318</v>
      </c>
      <c r="J59" s="20"/>
    </row>
    <row r="60" spans="1:10" ht="14.25" thickBot="1" thickTop="1">
      <c r="A60" s="15">
        <v>454002</v>
      </c>
      <c r="B60" s="81" t="s">
        <v>236</v>
      </c>
      <c r="C60" s="82"/>
      <c r="D60" s="93"/>
      <c r="E60" s="16">
        <v>7900</v>
      </c>
      <c r="F60" s="16">
        <v>7900</v>
      </c>
      <c r="G60" s="16">
        <v>7900</v>
      </c>
      <c r="H60" s="16">
        <v>7900</v>
      </c>
      <c r="I60" s="150"/>
      <c r="J60" s="20"/>
    </row>
    <row r="61" spans="1:10" ht="14.25" thickBot="1" thickTop="1">
      <c r="A61" s="15">
        <v>454002</v>
      </c>
      <c r="B61" s="81" t="s">
        <v>260</v>
      </c>
      <c r="C61" s="82"/>
      <c r="D61" s="93"/>
      <c r="E61" s="16">
        <v>22000</v>
      </c>
      <c r="F61" s="16">
        <v>22000</v>
      </c>
      <c r="G61" s="16">
        <v>22200</v>
      </c>
      <c r="H61" s="16">
        <v>22000</v>
      </c>
      <c r="I61" s="150"/>
      <c r="J61" s="20"/>
    </row>
    <row r="62" spans="1:10" ht="14.25" thickBot="1" thickTop="1">
      <c r="A62" s="15">
        <v>454001</v>
      </c>
      <c r="B62" s="80" t="s">
        <v>207</v>
      </c>
      <c r="C62" s="77"/>
      <c r="D62" s="93"/>
      <c r="E62" s="16">
        <v>0</v>
      </c>
      <c r="F62" s="16">
        <v>0</v>
      </c>
      <c r="G62" s="16">
        <v>0</v>
      </c>
      <c r="H62" s="16">
        <v>0</v>
      </c>
      <c r="I62" s="150"/>
      <c r="J62" s="20"/>
    </row>
    <row r="63" spans="1:10" ht="14.25" thickBot="1" thickTop="1">
      <c r="A63" s="19">
        <v>454002</v>
      </c>
      <c r="B63" s="83" t="s">
        <v>208</v>
      </c>
      <c r="C63" s="81"/>
      <c r="D63" s="86"/>
      <c r="E63" s="16">
        <v>0</v>
      </c>
      <c r="F63" s="16">
        <v>0</v>
      </c>
      <c r="G63" s="16">
        <v>0</v>
      </c>
      <c r="H63" s="16">
        <v>0</v>
      </c>
      <c r="I63" s="150"/>
      <c r="J63" s="20"/>
    </row>
    <row r="64" spans="1:10" ht="14.25" thickBot="1" thickTop="1">
      <c r="A64" s="317">
        <v>5</v>
      </c>
      <c r="B64" s="317" t="s">
        <v>115</v>
      </c>
      <c r="C64" s="301"/>
      <c r="D64" s="304"/>
      <c r="E64" s="278">
        <f>SUM(E57:E63)</f>
        <v>442400</v>
      </c>
      <c r="F64" s="278">
        <f>SUM(F57:F63)</f>
        <v>772804.48</v>
      </c>
      <c r="G64" s="278">
        <f>SUM(G57:G63)</f>
        <v>360504.48</v>
      </c>
      <c r="H64" s="278">
        <f>SUM(H56:H63)</f>
        <v>797504.48</v>
      </c>
      <c r="I64" s="279"/>
      <c r="J64" s="20"/>
    </row>
    <row r="65" spans="1:10" ht="14.25" thickBot="1" thickTop="1">
      <c r="A65" s="337" t="s">
        <v>190</v>
      </c>
      <c r="B65" s="338"/>
      <c r="C65" s="318"/>
      <c r="D65" s="319" t="s">
        <v>191</v>
      </c>
      <c r="E65" s="316">
        <f>E13+E33+E49+E55+E64</f>
        <v>4153038.83</v>
      </c>
      <c r="F65" s="169">
        <f>F13+F33+F49+F55+F64</f>
        <v>4500153.3100000005</v>
      </c>
      <c r="G65" s="169">
        <f>G13+G33+G49+G64</f>
        <v>1864719.6600000001</v>
      </c>
      <c r="H65" s="169">
        <f>H13+H33+H49+H55+H64</f>
        <v>4544896.66</v>
      </c>
      <c r="I65" s="274"/>
      <c r="J65" s="20"/>
    </row>
    <row r="66" ht="14.25" thickBot="1" thickTop="1">
      <c r="J66" s="20"/>
    </row>
    <row r="67" spans="1:10" ht="14.25" thickBot="1" thickTop="1">
      <c r="A67" s="266" t="s">
        <v>243</v>
      </c>
      <c r="B67" s="267"/>
      <c r="C67" s="267"/>
      <c r="D67" s="268"/>
      <c r="E67" s="273">
        <f>E13+E33+E49</f>
        <v>2797387.94</v>
      </c>
      <c r="F67" s="269">
        <f>F13+F33+F49</f>
        <v>2814097.94</v>
      </c>
      <c r="G67" s="269">
        <f>G13+G33+G49</f>
        <v>1504215.1800000002</v>
      </c>
      <c r="H67" s="269">
        <f>H13+H33+H49</f>
        <v>2828141.29</v>
      </c>
      <c r="I67" s="270"/>
      <c r="J67" s="20"/>
    </row>
    <row r="68" spans="1:10" ht="14.25" thickBot="1" thickTop="1">
      <c r="A68" s="4"/>
      <c r="B68" s="4"/>
      <c r="C68" s="4"/>
      <c r="D68" s="4"/>
      <c r="E68" s="271"/>
      <c r="F68" s="271"/>
      <c r="G68" s="271"/>
      <c r="H68" s="271"/>
      <c r="I68" s="272"/>
      <c r="J68" s="20"/>
    </row>
    <row r="69" spans="1:10" ht="14.25" thickBot="1" thickTop="1">
      <c r="A69" s="266" t="s">
        <v>244</v>
      </c>
      <c r="B69" s="267"/>
      <c r="C69" s="268"/>
      <c r="D69" s="267"/>
      <c r="E69" s="269">
        <f>E55</f>
        <v>913250.89</v>
      </c>
      <c r="F69" s="269">
        <f>F55</f>
        <v>913250.89</v>
      </c>
      <c r="G69" s="269">
        <f>G55</f>
        <v>999.44</v>
      </c>
      <c r="H69" s="269">
        <f>H55</f>
        <v>919250.89</v>
      </c>
      <c r="I69" s="270"/>
      <c r="J69" s="20"/>
    </row>
    <row r="70" spans="1:10" ht="14.25" thickBot="1" thickTop="1">
      <c r="A70" s="4"/>
      <c r="B70" s="4"/>
      <c r="C70" s="4"/>
      <c r="D70" s="4"/>
      <c r="E70" s="271"/>
      <c r="F70" s="271"/>
      <c r="G70" s="271"/>
      <c r="H70" s="271"/>
      <c r="I70" s="272"/>
      <c r="J70" s="20"/>
    </row>
    <row r="71" spans="1:10" ht="14.25" thickBot="1" thickTop="1">
      <c r="A71" s="266" t="s">
        <v>131</v>
      </c>
      <c r="B71" s="267"/>
      <c r="C71" s="267"/>
      <c r="D71" s="268"/>
      <c r="E71" s="273">
        <f>E64</f>
        <v>442400</v>
      </c>
      <c r="F71" s="269">
        <f>SUM(F64)</f>
        <v>772804.48</v>
      </c>
      <c r="G71" s="269">
        <f>G64</f>
        <v>360504.48</v>
      </c>
      <c r="H71" s="269">
        <f>SUM(H64)</f>
        <v>797504.48</v>
      </c>
      <c r="I71" s="270"/>
      <c r="J71" s="20"/>
    </row>
    <row r="72" spans="1:10" ht="13.5" thickTop="1">
      <c r="A72" s="4"/>
      <c r="B72" s="4"/>
      <c r="C72" s="4"/>
      <c r="D72" s="4"/>
      <c r="E72" s="271"/>
      <c r="F72" s="271"/>
      <c r="G72" s="271"/>
      <c r="H72" s="271"/>
      <c r="I72" s="272"/>
      <c r="J72" s="20"/>
    </row>
    <row r="73" spans="1:10" ht="13.5" thickBot="1">
      <c r="A73" s="4"/>
      <c r="B73" s="4"/>
      <c r="C73" s="4"/>
      <c r="D73" s="4"/>
      <c r="E73" s="271"/>
      <c r="F73" s="271"/>
      <c r="G73" s="271"/>
      <c r="H73" s="271"/>
      <c r="I73" s="272"/>
      <c r="J73" s="20"/>
    </row>
    <row r="74" spans="1:10" ht="14.25" thickBot="1" thickTop="1">
      <c r="A74" s="266" t="s">
        <v>245</v>
      </c>
      <c r="B74" s="267"/>
      <c r="C74" s="267"/>
      <c r="D74" s="268"/>
      <c r="E74" s="269">
        <f>E67+E69+E71</f>
        <v>4153038.83</v>
      </c>
      <c r="F74" s="269">
        <f>F67+F69+F71</f>
        <v>4500153.3100000005</v>
      </c>
      <c r="G74" s="269">
        <f>G67+G69+G71</f>
        <v>1865719.1</v>
      </c>
      <c r="H74" s="269">
        <f>H67+H69+H71</f>
        <v>4544896.66</v>
      </c>
      <c r="I74" s="270"/>
      <c r="J74" s="20"/>
    </row>
    <row r="75" ht="13.5" thickTop="1"/>
    <row r="77" ht="12.75">
      <c r="A77" t="s">
        <v>327</v>
      </c>
    </row>
    <row r="79" ht="12.75">
      <c r="A79" t="s">
        <v>333</v>
      </c>
    </row>
    <row r="80" ht="12.75">
      <c r="A80" t="s">
        <v>331</v>
      </c>
    </row>
  </sheetData>
  <sheetProtection/>
  <mergeCells count="3">
    <mergeCell ref="A65:B65"/>
    <mergeCell ref="A2:B2"/>
    <mergeCell ref="C4:D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7"/>
  <sheetViews>
    <sheetView zoomScale="80" zoomScaleNormal="80" zoomScalePageLayoutView="0" workbookViewId="0" topLeftCell="A1">
      <selection activeCell="Q30" sqref="Q30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37.421875" style="0" customWidth="1"/>
    <col min="4" max="4" width="14.140625" style="0" customWidth="1"/>
    <col min="5" max="5" width="13.7109375" style="0" customWidth="1"/>
    <col min="6" max="7" width="13.28125" style="0" customWidth="1"/>
    <col min="8" max="8" width="12.8515625" style="0" customWidth="1"/>
    <col min="9" max="9" width="13.00390625" style="0" customWidth="1"/>
    <col min="10" max="10" width="13.28125" style="0" customWidth="1"/>
  </cols>
  <sheetData>
    <row r="2" spans="1:3" ht="18.75" thickBot="1">
      <c r="A2" s="51"/>
      <c r="B2" s="51" t="s">
        <v>330</v>
      </c>
      <c r="C2" s="35"/>
    </row>
    <row r="3" spans="1:8" ht="17.25" thickBot="1" thickTop="1">
      <c r="A3" s="258" t="s">
        <v>188</v>
      </c>
      <c r="B3" s="259"/>
      <c r="C3" s="260"/>
      <c r="D3" s="184"/>
      <c r="E3" s="184"/>
      <c r="F3" s="370"/>
      <c r="G3" s="294"/>
      <c r="H3" s="371"/>
    </row>
    <row r="4" spans="1:8" ht="13.5" thickBot="1">
      <c r="A4" s="22"/>
      <c r="B4" s="22"/>
      <c r="C4" s="22"/>
      <c r="D4" s="157">
        <v>2015</v>
      </c>
      <c r="E4" s="157">
        <v>2015</v>
      </c>
      <c r="F4" s="194" t="s">
        <v>253</v>
      </c>
      <c r="G4" s="157">
        <v>2015</v>
      </c>
      <c r="H4" s="369"/>
    </row>
    <row r="5" spans="1:8" ht="13.5" thickTop="1">
      <c r="A5" s="22"/>
      <c r="B5" s="22"/>
      <c r="C5" s="22"/>
      <c r="D5" s="122" t="s">
        <v>202</v>
      </c>
      <c r="E5" s="122" t="s">
        <v>261</v>
      </c>
      <c r="F5" s="211" t="s">
        <v>268</v>
      </c>
      <c r="G5" s="122" t="s">
        <v>295</v>
      </c>
      <c r="H5" s="210"/>
    </row>
    <row r="6" spans="1:8" ht="13.5" thickBot="1">
      <c r="A6" s="22"/>
      <c r="B6" s="22"/>
      <c r="C6" s="22"/>
      <c r="D6" s="123" t="s">
        <v>201</v>
      </c>
      <c r="E6" s="123" t="s">
        <v>203</v>
      </c>
      <c r="F6" s="195"/>
      <c r="G6" s="123" t="s">
        <v>203</v>
      </c>
      <c r="H6" s="210"/>
    </row>
    <row r="7" spans="1:8" ht="13.5" thickTop="1">
      <c r="A7" s="343" t="s">
        <v>117</v>
      </c>
      <c r="B7" s="344"/>
      <c r="C7" s="344"/>
      <c r="D7" s="137">
        <f>SUM(D8:D16)</f>
        <v>84960</v>
      </c>
      <c r="E7" s="137">
        <f>E8+E9+E10+E11+E12+E13+E14+E15</f>
        <v>84960</v>
      </c>
      <c r="F7" s="253">
        <f>F8+F9+F10+F11+F12+F13+F14+F15+F16</f>
        <v>41063.86</v>
      </c>
      <c r="G7" s="137">
        <f>G8+G9+G10+G11+G12+G13+G14+G15</f>
        <v>84960</v>
      </c>
      <c r="H7" s="206"/>
    </row>
    <row r="8" spans="1:8" ht="12.75">
      <c r="A8" s="69">
        <v>1116</v>
      </c>
      <c r="B8" s="3">
        <v>611</v>
      </c>
      <c r="C8" s="2" t="s">
        <v>46</v>
      </c>
      <c r="D8" s="9">
        <v>48100</v>
      </c>
      <c r="E8" s="9">
        <v>48100</v>
      </c>
      <c r="F8" s="197">
        <v>24361.66</v>
      </c>
      <c r="G8" s="9">
        <v>48100</v>
      </c>
      <c r="H8" s="210"/>
    </row>
    <row r="9" spans="1:8" ht="12.75">
      <c r="A9" s="69">
        <v>1116</v>
      </c>
      <c r="B9" s="3">
        <v>620</v>
      </c>
      <c r="C9" s="2" t="s">
        <v>47</v>
      </c>
      <c r="D9" s="9">
        <v>16860</v>
      </c>
      <c r="E9" s="9">
        <v>16860</v>
      </c>
      <c r="F9" s="197">
        <v>8538.39</v>
      </c>
      <c r="G9" s="9">
        <v>16860</v>
      </c>
      <c r="H9" s="210"/>
    </row>
    <row r="10" spans="1:9" ht="12.75">
      <c r="A10" s="180"/>
      <c r="B10" s="143"/>
      <c r="C10" s="144" t="s">
        <v>246</v>
      </c>
      <c r="D10" s="141">
        <v>6600</v>
      </c>
      <c r="E10" s="141">
        <v>6600</v>
      </c>
      <c r="F10" s="198">
        <v>4105.43</v>
      </c>
      <c r="G10" s="141">
        <v>6600</v>
      </c>
      <c r="H10" s="210"/>
      <c r="I10" s="145"/>
    </row>
    <row r="11" spans="1:9" ht="12.75">
      <c r="A11" s="69">
        <v>1116</v>
      </c>
      <c r="B11" s="3">
        <v>633016</v>
      </c>
      <c r="C11" s="2" t="s">
        <v>48</v>
      </c>
      <c r="D11" s="9">
        <v>2500</v>
      </c>
      <c r="E11" s="9">
        <v>2500</v>
      </c>
      <c r="F11" s="197">
        <v>776.11</v>
      </c>
      <c r="G11" s="9">
        <v>2500</v>
      </c>
      <c r="H11" s="210"/>
      <c r="I11" s="138"/>
    </row>
    <row r="12" spans="1:9" ht="12.75">
      <c r="A12" s="69">
        <v>1116</v>
      </c>
      <c r="B12" s="3">
        <v>637026</v>
      </c>
      <c r="C12" s="2" t="s">
        <v>195</v>
      </c>
      <c r="D12" s="9">
        <v>5000</v>
      </c>
      <c r="E12" s="9">
        <v>5000</v>
      </c>
      <c r="F12" s="197">
        <v>0</v>
      </c>
      <c r="G12" s="9">
        <v>5000</v>
      </c>
      <c r="H12" s="210"/>
      <c r="I12" s="138"/>
    </row>
    <row r="13" spans="1:9" ht="12.75">
      <c r="A13" s="69">
        <v>1116</v>
      </c>
      <c r="B13" s="3">
        <v>633009</v>
      </c>
      <c r="C13" s="2" t="s">
        <v>0</v>
      </c>
      <c r="D13" s="9">
        <v>4500</v>
      </c>
      <c r="E13" s="9">
        <v>4500</v>
      </c>
      <c r="F13" s="197">
        <v>2035.07</v>
      </c>
      <c r="G13" s="9">
        <v>4500</v>
      </c>
      <c r="H13" s="210"/>
      <c r="I13" s="138"/>
    </row>
    <row r="14" spans="1:9" ht="12.75">
      <c r="A14" s="180"/>
      <c r="B14" s="143"/>
      <c r="C14" s="144" t="s">
        <v>227</v>
      </c>
      <c r="D14" s="141">
        <v>1000</v>
      </c>
      <c r="E14" s="141">
        <v>1000</v>
      </c>
      <c r="F14" s="198">
        <v>1000</v>
      </c>
      <c r="G14" s="141">
        <v>1000</v>
      </c>
      <c r="H14" s="210"/>
      <c r="I14" s="138"/>
    </row>
    <row r="15" spans="1:9" ht="12.75">
      <c r="A15" s="69">
        <v>1116</v>
      </c>
      <c r="B15" s="3">
        <v>637003</v>
      </c>
      <c r="C15" s="2" t="s">
        <v>1</v>
      </c>
      <c r="D15" s="9">
        <v>400</v>
      </c>
      <c r="E15" s="9">
        <v>400</v>
      </c>
      <c r="F15" s="197">
        <v>247.2</v>
      </c>
      <c r="G15" s="9">
        <v>400</v>
      </c>
      <c r="H15" s="210"/>
      <c r="I15" s="138"/>
    </row>
    <row r="16" spans="1:9" ht="12.75">
      <c r="A16" s="69">
        <v>1116</v>
      </c>
      <c r="B16" s="3">
        <v>637005</v>
      </c>
      <c r="C16" s="2" t="s">
        <v>2</v>
      </c>
      <c r="D16" s="9">
        <v>0</v>
      </c>
      <c r="E16" s="9">
        <v>0</v>
      </c>
      <c r="F16" s="197">
        <v>0</v>
      </c>
      <c r="G16" s="9">
        <v>0</v>
      </c>
      <c r="H16" s="210"/>
      <c r="I16" s="138"/>
    </row>
    <row r="17" spans="1:9" ht="12.75" customHeight="1">
      <c r="A17" s="345" t="s">
        <v>3</v>
      </c>
      <c r="B17" s="346"/>
      <c r="C17" s="347"/>
      <c r="D17" s="66">
        <f>D22+D25+D27+D29+D38+D43+D47+D49+D62+D64+D66</f>
        <v>485580</v>
      </c>
      <c r="E17" s="67">
        <f>E22+E25+E27+E29+E38+E43+E47+E49+E62+E64+E65+E66</f>
        <v>500955</v>
      </c>
      <c r="F17" s="199">
        <f>F22+F25+F27+F29+F38+F43+F47+F49+F62+F63+F64+F65+F66</f>
        <v>274469.00999999995</v>
      </c>
      <c r="G17" s="67">
        <f>G22+G25+G27+G29+G38+G43+G47+G49+G62+G64+G65+G66</f>
        <v>527117.7</v>
      </c>
      <c r="H17" s="206"/>
      <c r="I17" s="20"/>
    </row>
    <row r="18" spans="1:9" ht="12.75">
      <c r="A18" s="69">
        <v>1116</v>
      </c>
      <c r="B18" s="37">
        <v>611</v>
      </c>
      <c r="C18" s="17" t="s">
        <v>8</v>
      </c>
      <c r="D18" s="9">
        <v>100000</v>
      </c>
      <c r="E18" s="9">
        <v>100000</v>
      </c>
      <c r="F18" s="197">
        <v>47693.74</v>
      </c>
      <c r="G18" s="9">
        <v>100000</v>
      </c>
      <c r="H18" s="210"/>
      <c r="I18" s="138"/>
    </row>
    <row r="19" spans="1:10" ht="12.75">
      <c r="A19" s="69">
        <v>412</v>
      </c>
      <c r="B19" s="37">
        <v>611</v>
      </c>
      <c r="C19" s="17" t="s">
        <v>141</v>
      </c>
      <c r="D19" s="9">
        <v>111000</v>
      </c>
      <c r="E19" s="9">
        <v>111000</v>
      </c>
      <c r="F19" s="197">
        <v>52937.56</v>
      </c>
      <c r="G19" s="9">
        <v>111000</v>
      </c>
      <c r="H19" s="210"/>
      <c r="J19" s="138"/>
    </row>
    <row r="20" spans="1:10" ht="12.75">
      <c r="A20" s="69">
        <v>10202</v>
      </c>
      <c r="B20" s="37">
        <v>611</v>
      </c>
      <c r="C20" s="17" t="s">
        <v>9</v>
      </c>
      <c r="D20" s="9">
        <v>20100</v>
      </c>
      <c r="E20" s="9">
        <v>20100</v>
      </c>
      <c r="F20" s="197">
        <v>8251.26</v>
      </c>
      <c r="G20" s="9">
        <v>20100</v>
      </c>
      <c r="H20" s="210"/>
      <c r="J20" s="138"/>
    </row>
    <row r="21" spans="1:10" ht="12.75">
      <c r="A21" s="182"/>
      <c r="B21" s="298" t="s">
        <v>271</v>
      </c>
      <c r="C21" s="183" t="s">
        <v>226</v>
      </c>
      <c r="D21" s="141">
        <v>10300</v>
      </c>
      <c r="E21" s="141">
        <v>10300</v>
      </c>
      <c r="F21" s="198">
        <v>4484.5</v>
      </c>
      <c r="G21" s="141">
        <v>10300</v>
      </c>
      <c r="H21" s="210"/>
      <c r="J21" s="138"/>
    </row>
    <row r="22" spans="1:10" ht="12.75">
      <c r="A22" s="13"/>
      <c r="B22" s="38">
        <v>611</v>
      </c>
      <c r="C22" s="39" t="s">
        <v>45</v>
      </c>
      <c r="D22" s="118">
        <f>SUM(D18:D20)</f>
        <v>231100</v>
      </c>
      <c r="E22" s="118">
        <f>SUM(E18:E21)</f>
        <v>241400</v>
      </c>
      <c r="F22" s="254">
        <f>SUM(F18:F21)</f>
        <v>113367.05999999998</v>
      </c>
      <c r="G22" s="118">
        <f>SUM(G18:G21)</f>
        <v>241400</v>
      </c>
      <c r="H22" s="210"/>
      <c r="J22" s="20"/>
    </row>
    <row r="23" spans="1:10" ht="12.75">
      <c r="A23" s="13" t="s">
        <v>4</v>
      </c>
      <c r="B23" s="40">
        <v>620</v>
      </c>
      <c r="C23" s="41" t="s">
        <v>10</v>
      </c>
      <c r="D23" s="9">
        <v>80800</v>
      </c>
      <c r="E23" s="9">
        <v>80800</v>
      </c>
      <c r="F23" s="197">
        <v>41850.66</v>
      </c>
      <c r="G23" s="9">
        <v>80800</v>
      </c>
      <c r="H23" s="210"/>
      <c r="J23" s="138"/>
    </row>
    <row r="24" spans="1:10" ht="12.75">
      <c r="A24" s="13" t="s">
        <v>4</v>
      </c>
      <c r="B24" s="37">
        <v>627</v>
      </c>
      <c r="C24" s="17" t="s">
        <v>137</v>
      </c>
      <c r="D24" s="9">
        <v>9300</v>
      </c>
      <c r="E24" s="9">
        <v>9300</v>
      </c>
      <c r="F24" s="197">
        <v>4606</v>
      </c>
      <c r="G24" s="9">
        <v>9300</v>
      </c>
      <c r="H24" s="210"/>
      <c r="J24" s="20"/>
    </row>
    <row r="25" spans="1:10" ht="12.75">
      <c r="A25" s="13"/>
      <c r="B25" s="38">
        <v>620</v>
      </c>
      <c r="C25" s="39" t="s">
        <v>45</v>
      </c>
      <c r="D25" s="119">
        <f>SUM(D23:D24)</f>
        <v>90100</v>
      </c>
      <c r="E25" s="119">
        <f>SUM(E23:E24)</f>
        <v>90100</v>
      </c>
      <c r="F25" s="255">
        <f>SUM(F23:F24)</f>
        <v>46456.66</v>
      </c>
      <c r="G25" s="119">
        <f>SUM(G23:G24)</f>
        <v>90100</v>
      </c>
      <c r="H25" s="210"/>
      <c r="J25" s="20"/>
    </row>
    <row r="26" spans="1:10" ht="12.75">
      <c r="A26" s="13" t="s">
        <v>4</v>
      </c>
      <c r="B26" s="37">
        <v>631001</v>
      </c>
      <c r="C26" s="17" t="s">
        <v>11</v>
      </c>
      <c r="D26" s="9">
        <v>600</v>
      </c>
      <c r="E26" s="9">
        <v>600</v>
      </c>
      <c r="F26" s="197">
        <v>23.53</v>
      </c>
      <c r="G26" s="9">
        <v>600</v>
      </c>
      <c r="H26" s="210"/>
      <c r="J26" s="20"/>
    </row>
    <row r="27" spans="1:10" ht="12.75">
      <c r="A27" s="13"/>
      <c r="B27" s="38">
        <v>631</v>
      </c>
      <c r="C27" s="39" t="s">
        <v>45</v>
      </c>
      <c r="D27" s="119">
        <f>SUM(D26)</f>
        <v>600</v>
      </c>
      <c r="E27" s="119">
        <f>SUM(E26)</f>
        <v>600</v>
      </c>
      <c r="F27" s="255">
        <f>SUM(F26)</f>
        <v>23.53</v>
      </c>
      <c r="G27" s="119">
        <f>SUM(G26)</f>
        <v>600</v>
      </c>
      <c r="H27" s="210"/>
      <c r="J27" s="20"/>
    </row>
    <row r="28" spans="1:10" ht="12.75">
      <c r="A28" s="13" t="s">
        <v>4</v>
      </c>
      <c r="B28" s="17" t="s">
        <v>7</v>
      </c>
      <c r="C28" s="17" t="s">
        <v>167</v>
      </c>
      <c r="D28" s="9">
        <v>7000</v>
      </c>
      <c r="E28" s="9">
        <v>7000</v>
      </c>
      <c r="F28" s="197">
        <v>4925.78</v>
      </c>
      <c r="G28" s="9">
        <v>7000</v>
      </c>
      <c r="H28" s="210"/>
      <c r="J28" s="20"/>
    </row>
    <row r="29" spans="1:10" ht="12.75">
      <c r="A29" s="13"/>
      <c r="B29" s="42">
        <v>632</v>
      </c>
      <c r="C29" s="39" t="s">
        <v>45</v>
      </c>
      <c r="D29" s="119">
        <f>SUM(D28)</f>
        <v>7000</v>
      </c>
      <c r="E29" s="119">
        <f>SUM(E28)</f>
        <v>7000</v>
      </c>
      <c r="F29" s="255">
        <f>SUM(F28)</f>
        <v>4925.78</v>
      </c>
      <c r="G29" s="119">
        <f>SUM(G28)</f>
        <v>7000</v>
      </c>
      <c r="H29" s="210"/>
      <c r="J29" s="20"/>
    </row>
    <row r="30" spans="1:10" ht="12.75">
      <c r="A30" s="13" t="s">
        <v>6</v>
      </c>
      <c r="B30" s="18">
        <v>633001</v>
      </c>
      <c r="C30" s="17" t="s">
        <v>221</v>
      </c>
      <c r="D30" s="9">
        <v>1000</v>
      </c>
      <c r="E30" s="9">
        <v>1000</v>
      </c>
      <c r="F30" s="197">
        <v>1199.29</v>
      </c>
      <c r="G30" s="9">
        <v>1000</v>
      </c>
      <c r="H30" s="210"/>
      <c r="J30" s="20"/>
    </row>
    <row r="31" spans="1:10" ht="12.75">
      <c r="A31" s="13" t="s">
        <v>4</v>
      </c>
      <c r="B31" s="17" t="s">
        <v>12</v>
      </c>
      <c r="C31" s="17" t="s">
        <v>13</v>
      </c>
      <c r="D31" s="9">
        <v>1000</v>
      </c>
      <c r="E31" s="9">
        <v>1000</v>
      </c>
      <c r="F31" s="197">
        <v>0</v>
      </c>
      <c r="G31" s="9">
        <v>1000</v>
      </c>
      <c r="H31" s="210"/>
      <c r="J31" s="20"/>
    </row>
    <row r="32" spans="1:10" ht="12.75">
      <c r="A32" s="13" t="s">
        <v>4</v>
      </c>
      <c r="B32" s="17" t="s">
        <v>14</v>
      </c>
      <c r="C32" s="17" t="s">
        <v>142</v>
      </c>
      <c r="D32" s="9">
        <v>3500</v>
      </c>
      <c r="E32" s="9">
        <v>3500</v>
      </c>
      <c r="F32" s="197">
        <v>4832.57</v>
      </c>
      <c r="G32" s="9">
        <v>6500</v>
      </c>
      <c r="H32" s="210" t="s">
        <v>304</v>
      </c>
      <c r="J32" s="20"/>
    </row>
    <row r="33" spans="1:10" ht="12.75">
      <c r="A33" s="181"/>
      <c r="B33" s="142"/>
      <c r="C33" s="142" t="s">
        <v>228</v>
      </c>
      <c r="D33" s="141">
        <v>700</v>
      </c>
      <c r="E33" s="141">
        <v>700</v>
      </c>
      <c r="F33" s="198">
        <v>700</v>
      </c>
      <c r="G33" s="141">
        <v>700</v>
      </c>
      <c r="H33" s="210"/>
      <c r="J33" s="20"/>
    </row>
    <row r="34" spans="1:10" ht="12.75">
      <c r="A34" s="21" t="s">
        <v>15</v>
      </c>
      <c r="B34" s="41" t="s">
        <v>14</v>
      </c>
      <c r="C34" s="41" t="s">
        <v>138</v>
      </c>
      <c r="D34" s="9">
        <v>1000</v>
      </c>
      <c r="E34" s="9">
        <v>1000</v>
      </c>
      <c r="F34" s="197">
        <v>265</v>
      </c>
      <c r="G34" s="9">
        <v>1000</v>
      </c>
      <c r="H34" s="210"/>
      <c r="J34" s="20"/>
    </row>
    <row r="35" spans="1:10" ht="12.75">
      <c r="A35" s="21" t="s">
        <v>4</v>
      </c>
      <c r="B35" s="41" t="s">
        <v>16</v>
      </c>
      <c r="C35" s="17" t="s">
        <v>143</v>
      </c>
      <c r="D35" s="9">
        <v>1500</v>
      </c>
      <c r="E35" s="9">
        <v>1500</v>
      </c>
      <c r="F35" s="197">
        <v>487.01</v>
      </c>
      <c r="G35" s="9">
        <v>1500</v>
      </c>
      <c r="H35" s="210"/>
      <c r="J35" s="20"/>
    </row>
    <row r="36" spans="1:10" ht="12.75">
      <c r="A36" s="21" t="s">
        <v>173</v>
      </c>
      <c r="B36" s="41" t="s">
        <v>12</v>
      </c>
      <c r="C36" s="17" t="s">
        <v>196</v>
      </c>
      <c r="D36" s="9">
        <v>0</v>
      </c>
      <c r="E36" s="9">
        <v>0</v>
      </c>
      <c r="F36" s="197">
        <v>0</v>
      </c>
      <c r="G36" s="9">
        <v>0</v>
      </c>
      <c r="H36" s="210"/>
      <c r="J36" s="20"/>
    </row>
    <row r="37" spans="1:10" ht="12.75">
      <c r="A37" s="21" t="s">
        <v>223</v>
      </c>
      <c r="B37" s="41" t="s">
        <v>224</v>
      </c>
      <c r="C37" s="17" t="s">
        <v>222</v>
      </c>
      <c r="D37" s="9">
        <v>0</v>
      </c>
      <c r="E37" s="9">
        <v>0</v>
      </c>
      <c r="F37" s="197">
        <v>29</v>
      </c>
      <c r="G37" s="9">
        <v>0</v>
      </c>
      <c r="H37" s="210"/>
      <c r="J37" s="20"/>
    </row>
    <row r="38" spans="1:10" ht="12.75">
      <c r="A38" s="21"/>
      <c r="B38" s="43">
        <v>633</v>
      </c>
      <c r="C38" s="39" t="s">
        <v>45</v>
      </c>
      <c r="D38" s="119">
        <f>SUM(D30:D37)</f>
        <v>8700</v>
      </c>
      <c r="E38" s="119">
        <f>SUM(E30:E37)</f>
        <v>8700</v>
      </c>
      <c r="F38" s="255">
        <f>SUM(F30:F37)</f>
        <v>7512.87</v>
      </c>
      <c r="G38" s="119">
        <f>SUM(G30:G37)</f>
        <v>11700</v>
      </c>
      <c r="H38" s="210"/>
      <c r="I38" s="20"/>
      <c r="J38" s="20"/>
    </row>
    <row r="39" spans="1:10" ht="12.75" customHeight="1">
      <c r="A39" s="44" t="s">
        <v>4</v>
      </c>
      <c r="B39" s="45" t="s">
        <v>17</v>
      </c>
      <c r="C39" s="45" t="s">
        <v>18</v>
      </c>
      <c r="D39" s="9">
        <v>6000</v>
      </c>
      <c r="E39" s="9">
        <v>6000</v>
      </c>
      <c r="F39" s="197">
        <v>2035.39</v>
      </c>
      <c r="G39" s="9">
        <v>6000</v>
      </c>
      <c r="H39" s="210"/>
      <c r="I39" s="20"/>
      <c r="J39" s="20"/>
    </row>
    <row r="40" spans="1:10" ht="12.75" customHeight="1">
      <c r="A40" s="182"/>
      <c r="B40" s="183"/>
      <c r="C40" s="183" t="s">
        <v>230</v>
      </c>
      <c r="D40" s="141">
        <v>550</v>
      </c>
      <c r="E40" s="141">
        <v>550</v>
      </c>
      <c r="F40" s="198">
        <v>550</v>
      </c>
      <c r="G40" s="141">
        <v>550</v>
      </c>
      <c r="H40" s="210"/>
      <c r="I40" s="20"/>
      <c r="J40" s="20"/>
    </row>
    <row r="41" spans="1:10" ht="12.75">
      <c r="A41" s="44" t="s">
        <v>4</v>
      </c>
      <c r="B41" s="45" t="s">
        <v>20</v>
      </c>
      <c r="C41" s="45" t="s">
        <v>21</v>
      </c>
      <c r="D41" s="9">
        <v>600</v>
      </c>
      <c r="E41" s="9">
        <v>900</v>
      </c>
      <c r="F41" s="197">
        <v>677.33</v>
      </c>
      <c r="G41" s="9">
        <v>900</v>
      </c>
      <c r="H41" s="210"/>
      <c r="I41" s="20"/>
      <c r="J41" s="20"/>
    </row>
    <row r="42" spans="1:10" ht="12.75">
      <c r="A42" s="44" t="s">
        <v>5</v>
      </c>
      <c r="B42" s="45" t="s">
        <v>19</v>
      </c>
      <c r="C42" s="45" t="s">
        <v>22</v>
      </c>
      <c r="D42" s="9">
        <v>5000</v>
      </c>
      <c r="E42" s="9">
        <v>5000</v>
      </c>
      <c r="F42" s="197">
        <v>3259.15</v>
      </c>
      <c r="G42" s="9">
        <v>5000</v>
      </c>
      <c r="H42" s="210"/>
      <c r="I42" s="20"/>
      <c r="J42" s="20"/>
    </row>
    <row r="43" spans="1:10" ht="12.75">
      <c r="A43" s="44"/>
      <c r="B43" s="42">
        <v>634</v>
      </c>
      <c r="C43" s="39" t="s">
        <v>45</v>
      </c>
      <c r="D43" s="119">
        <f>SUM(D39:D42)</f>
        <v>12150</v>
      </c>
      <c r="E43" s="119">
        <f>SUM(E39:E42)</f>
        <v>12450</v>
      </c>
      <c r="F43" s="255">
        <f>SUM(F39:F42)</f>
        <v>6521.870000000001</v>
      </c>
      <c r="G43" s="119">
        <f>SUM(G39:G42)</f>
        <v>12450</v>
      </c>
      <c r="H43" s="210"/>
      <c r="I43" s="20"/>
      <c r="J43" s="20"/>
    </row>
    <row r="44" spans="1:10" ht="12.75">
      <c r="A44" s="44" t="s">
        <v>4</v>
      </c>
      <c r="B44" s="45" t="s">
        <v>23</v>
      </c>
      <c r="C44" s="45" t="s">
        <v>139</v>
      </c>
      <c r="D44" s="9">
        <v>6000</v>
      </c>
      <c r="E44" s="9">
        <v>6000</v>
      </c>
      <c r="F44" s="197">
        <v>3965.95</v>
      </c>
      <c r="G44" s="9">
        <v>6000</v>
      </c>
      <c r="H44" s="210"/>
      <c r="I44" s="20"/>
      <c r="J44" s="20"/>
    </row>
    <row r="45" spans="1:10" ht="12.75">
      <c r="A45" s="182"/>
      <c r="B45" s="183"/>
      <c r="C45" s="183" t="s">
        <v>258</v>
      </c>
      <c r="D45" s="141">
        <v>10780</v>
      </c>
      <c r="E45" s="141">
        <v>10780</v>
      </c>
      <c r="F45" s="198">
        <v>1450</v>
      </c>
      <c r="G45" s="141">
        <v>10780</v>
      </c>
      <c r="H45" s="210"/>
      <c r="I45" s="20"/>
      <c r="J45" s="20"/>
    </row>
    <row r="46" spans="1:10" ht="15">
      <c r="A46" s="44" t="s">
        <v>24</v>
      </c>
      <c r="B46" s="45" t="s">
        <v>23</v>
      </c>
      <c r="C46" s="45" t="s">
        <v>144</v>
      </c>
      <c r="D46" s="9">
        <v>2000</v>
      </c>
      <c r="E46" s="9">
        <v>2000</v>
      </c>
      <c r="F46" s="197">
        <v>109.35</v>
      </c>
      <c r="G46" s="9">
        <v>2000</v>
      </c>
      <c r="H46" s="210"/>
      <c r="I46" s="257"/>
      <c r="J46" s="20"/>
    </row>
    <row r="47" spans="1:10" ht="12.75">
      <c r="A47" s="44"/>
      <c r="B47" s="42">
        <v>635</v>
      </c>
      <c r="C47" s="39" t="s">
        <v>45</v>
      </c>
      <c r="D47" s="119">
        <f>SUM(D44:D46)</f>
        <v>18780</v>
      </c>
      <c r="E47" s="119">
        <f>SUM(E44:E46)</f>
        <v>18780</v>
      </c>
      <c r="F47" s="255">
        <f>SUM(F44:F46)</f>
        <v>5525.3</v>
      </c>
      <c r="G47" s="119">
        <f>SUM(G44:G46)</f>
        <v>18780</v>
      </c>
      <c r="H47" s="210"/>
      <c r="I47" s="20"/>
      <c r="J47" s="20"/>
    </row>
    <row r="48" spans="1:10" ht="12.75">
      <c r="A48" s="44" t="s">
        <v>4</v>
      </c>
      <c r="B48" s="45" t="s">
        <v>25</v>
      </c>
      <c r="C48" s="45" t="s">
        <v>26</v>
      </c>
      <c r="D48" s="9">
        <v>2000</v>
      </c>
      <c r="E48" s="9">
        <v>2000</v>
      </c>
      <c r="F48" s="197">
        <v>981.09</v>
      </c>
      <c r="G48" s="9">
        <v>2000</v>
      </c>
      <c r="H48" s="210"/>
      <c r="I48" s="20"/>
      <c r="J48" s="20"/>
    </row>
    <row r="49" spans="1:10" ht="12.75">
      <c r="A49" s="44"/>
      <c r="B49" s="42">
        <v>636</v>
      </c>
      <c r="C49" s="39" t="s">
        <v>45</v>
      </c>
      <c r="D49" s="119">
        <f>SUM(D48)</f>
        <v>2000</v>
      </c>
      <c r="E49" s="119">
        <f>SUM(E48)</f>
        <v>2000</v>
      </c>
      <c r="F49" s="255">
        <f>SUM(F48)</f>
        <v>981.09</v>
      </c>
      <c r="G49" s="119">
        <f>SUM(G48)</f>
        <v>2000</v>
      </c>
      <c r="H49" s="210"/>
      <c r="I49" s="20"/>
      <c r="J49" s="20"/>
    </row>
    <row r="50" spans="1:10" ht="12.75">
      <c r="A50" s="44" t="s">
        <v>4</v>
      </c>
      <c r="B50" s="45" t="s">
        <v>27</v>
      </c>
      <c r="C50" s="45" t="s">
        <v>28</v>
      </c>
      <c r="D50" s="9">
        <v>1500</v>
      </c>
      <c r="E50" s="9">
        <v>1500</v>
      </c>
      <c r="F50" s="197">
        <v>455.68</v>
      </c>
      <c r="G50" s="9">
        <v>1500</v>
      </c>
      <c r="H50" s="210"/>
      <c r="I50" s="20"/>
      <c r="J50" s="20"/>
    </row>
    <row r="51" spans="1:10" ht="12.75">
      <c r="A51" s="44" t="s">
        <v>4</v>
      </c>
      <c r="B51" s="45" t="s">
        <v>29</v>
      </c>
      <c r="C51" s="45" t="s">
        <v>37</v>
      </c>
      <c r="D51" s="9">
        <v>3000</v>
      </c>
      <c r="E51" s="9">
        <v>3000</v>
      </c>
      <c r="F51" s="197">
        <v>4176.68</v>
      </c>
      <c r="G51" s="9">
        <v>6000</v>
      </c>
      <c r="H51" s="210" t="s">
        <v>303</v>
      </c>
      <c r="I51" s="20"/>
      <c r="J51" s="20"/>
    </row>
    <row r="52" spans="1:10" ht="12.75">
      <c r="A52" s="44" t="s">
        <v>4</v>
      </c>
      <c r="B52" s="45" t="s">
        <v>30</v>
      </c>
      <c r="C52" s="45" t="s">
        <v>31</v>
      </c>
      <c r="D52" s="9">
        <v>10000</v>
      </c>
      <c r="E52" s="9">
        <v>10000</v>
      </c>
      <c r="F52" s="197">
        <v>4329.6</v>
      </c>
      <c r="G52" s="9">
        <v>10000</v>
      </c>
      <c r="H52" s="210"/>
      <c r="J52" s="20"/>
    </row>
    <row r="53" spans="1:10" ht="12.75">
      <c r="A53" s="182"/>
      <c r="B53" s="183"/>
      <c r="C53" s="183" t="s">
        <v>229</v>
      </c>
      <c r="D53" s="141">
        <v>150</v>
      </c>
      <c r="E53" s="141">
        <v>150</v>
      </c>
      <c r="F53" s="198">
        <v>150</v>
      </c>
      <c r="G53" s="141">
        <v>150</v>
      </c>
      <c r="H53" s="210"/>
      <c r="J53" s="20"/>
    </row>
    <row r="54" spans="1:10" ht="12.75">
      <c r="A54" s="44" t="s">
        <v>4</v>
      </c>
      <c r="B54" s="45" t="s">
        <v>30</v>
      </c>
      <c r="C54" s="45" t="s">
        <v>140</v>
      </c>
      <c r="D54" s="9">
        <v>0</v>
      </c>
      <c r="E54" s="9">
        <v>0</v>
      </c>
      <c r="F54" s="197">
        <v>340.95</v>
      </c>
      <c r="G54" s="9">
        <v>0</v>
      </c>
      <c r="H54" s="210"/>
      <c r="J54" s="20"/>
    </row>
    <row r="55" spans="1:10" ht="12.75">
      <c r="A55" s="44" t="s">
        <v>4</v>
      </c>
      <c r="B55" s="45" t="s">
        <v>32</v>
      </c>
      <c r="C55" s="45" t="s">
        <v>33</v>
      </c>
      <c r="D55" s="9">
        <v>8000</v>
      </c>
      <c r="E55" s="9">
        <v>9000</v>
      </c>
      <c r="F55" s="197">
        <v>3898</v>
      </c>
      <c r="G55" s="9">
        <v>9000</v>
      </c>
      <c r="H55" s="210"/>
      <c r="J55" s="20"/>
    </row>
    <row r="56" spans="1:10" ht="12.75">
      <c r="A56" s="44" t="s">
        <v>4</v>
      </c>
      <c r="B56" s="45" t="s">
        <v>32</v>
      </c>
      <c r="C56" s="45" t="s">
        <v>272</v>
      </c>
      <c r="D56" s="9">
        <v>0</v>
      </c>
      <c r="E56" s="9">
        <v>0</v>
      </c>
      <c r="F56" s="197">
        <v>20162.7</v>
      </c>
      <c r="G56" s="9">
        <v>20162.7</v>
      </c>
      <c r="H56" s="210" t="s">
        <v>305</v>
      </c>
      <c r="J56" s="20"/>
    </row>
    <row r="57" spans="1:10" ht="12.75">
      <c r="A57" s="44" t="s">
        <v>4</v>
      </c>
      <c r="B57" s="45" t="s">
        <v>34</v>
      </c>
      <c r="C57" s="45" t="s">
        <v>35</v>
      </c>
      <c r="D57" s="9">
        <v>25000</v>
      </c>
      <c r="E57" s="9">
        <v>25000</v>
      </c>
      <c r="F57" s="197">
        <v>12122.08</v>
      </c>
      <c r="G57" s="9">
        <v>25000</v>
      </c>
      <c r="H57" s="210"/>
      <c r="J57" s="20"/>
    </row>
    <row r="58" spans="1:10" ht="12.75">
      <c r="A58" s="44" t="s">
        <v>4</v>
      </c>
      <c r="B58" s="45" t="s">
        <v>36</v>
      </c>
      <c r="C58" s="45" t="s">
        <v>38</v>
      </c>
      <c r="D58" s="9">
        <v>2500</v>
      </c>
      <c r="E58" s="9">
        <v>2500</v>
      </c>
      <c r="F58" s="197">
        <v>1677.61</v>
      </c>
      <c r="G58" s="9">
        <v>2500</v>
      </c>
      <c r="H58" s="210"/>
      <c r="J58" s="20"/>
    </row>
    <row r="59" spans="1:10" ht="12.75">
      <c r="A59" s="44" t="s">
        <v>4</v>
      </c>
      <c r="B59" s="45" t="s">
        <v>40</v>
      </c>
      <c r="C59" s="45" t="s">
        <v>39</v>
      </c>
      <c r="D59" s="9">
        <v>5000</v>
      </c>
      <c r="E59" s="9">
        <v>5000</v>
      </c>
      <c r="F59" s="197">
        <v>2297.61</v>
      </c>
      <c r="G59" s="9">
        <v>5000</v>
      </c>
      <c r="H59" s="210"/>
      <c r="J59" s="20"/>
    </row>
    <row r="60" spans="1:10" ht="12.75">
      <c r="A60" s="44" t="s">
        <v>4</v>
      </c>
      <c r="B60" s="45" t="s">
        <v>41</v>
      </c>
      <c r="C60" s="45" t="s">
        <v>145</v>
      </c>
      <c r="D60" s="9">
        <v>0</v>
      </c>
      <c r="E60" s="9">
        <v>1855</v>
      </c>
      <c r="F60" s="197">
        <v>2957.87</v>
      </c>
      <c r="G60" s="9">
        <v>1855</v>
      </c>
      <c r="H60" s="210"/>
      <c r="J60" s="20"/>
    </row>
    <row r="61" spans="1:10" ht="12.75">
      <c r="A61" s="57" t="s">
        <v>5</v>
      </c>
      <c r="B61" s="58" t="s">
        <v>29</v>
      </c>
      <c r="C61" s="58" t="s">
        <v>42</v>
      </c>
      <c r="D61" s="9">
        <v>0</v>
      </c>
      <c r="E61" s="9">
        <v>0</v>
      </c>
      <c r="F61" s="197">
        <v>0</v>
      </c>
      <c r="G61" s="9">
        <v>0</v>
      </c>
      <c r="H61" s="210"/>
      <c r="J61" s="20"/>
    </row>
    <row r="62" spans="1:10" ht="12.75">
      <c r="A62" s="45"/>
      <c r="B62" s="42">
        <v>637</v>
      </c>
      <c r="C62" s="39" t="s">
        <v>45</v>
      </c>
      <c r="D62" s="119">
        <f>SUM(D50:D61)</f>
        <v>55150</v>
      </c>
      <c r="E62" s="119">
        <f>SUM(E50:E61)</f>
        <v>58005</v>
      </c>
      <c r="F62" s="255">
        <f>SUM(F50:F61)</f>
        <v>52568.780000000006</v>
      </c>
      <c r="G62" s="119">
        <f>SUM(G50:G61)</f>
        <v>81167.7</v>
      </c>
      <c r="H62" s="210"/>
      <c r="J62" s="20"/>
    </row>
    <row r="63" spans="1:10" ht="12.75">
      <c r="A63" s="45"/>
      <c r="B63" s="18">
        <v>642006</v>
      </c>
      <c r="C63" s="17" t="s">
        <v>273</v>
      </c>
      <c r="D63" s="119">
        <v>0</v>
      </c>
      <c r="E63" s="119">
        <v>0</v>
      </c>
      <c r="F63" s="255">
        <v>5567.5</v>
      </c>
      <c r="G63" s="119">
        <v>5567.5</v>
      </c>
      <c r="H63" s="210" t="s">
        <v>306</v>
      </c>
      <c r="J63" s="20"/>
    </row>
    <row r="64" spans="1:10" ht="12.75">
      <c r="A64" s="45"/>
      <c r="B64" s="18">
        <v>642015</v>
      </c>
      <c r="C64" s="17" t="s">
        <v>193</v>
      </c>
      <c r="D64" s="25">
        <v>0</v>
      </c>
      <c r="E64" s="25">
        <v>920</v>
      </c>
      <c r="F64" s="256">
        <v>953.56</v>
      </c>
      <c r="G64" s="25">
        <v>920</v>
      </c>
      <c r="H64" s="210"/>
      <c r="J64" s="20"/>
    </row>
    <row r="65" spans="1:10" ht="12.75">
      <c r="A65" s="45" t="s">
        <v>269</v>
      </c>
      <c r="B65" s="18">
        <v>651003</v>
      </c>
      <c r="C65" s="17" t="s">
        <v>270</v>
      </c>
      <c r="D65" s="25">
        <v>0</v>
      </c>
      <c r="E65" s="25">
        <v>1000</v>
      </c>
      <c r="F65" s="256">
        <v>1193.5</v>
      </c>
      <c r="G65" s="25">
        <v>1000</v>
      </c>
      <c r="H65" s="210"/>
      <c r="J65" s="20"/>
    </row>
    <row r="66" spans="1:10" ht="12.75">
      <c r="A66" s="45" t="s">
        <v>4</v>
      </c>
      <c r="B66" s="17" t="s">
        <v>43</v>
      </c>
      <c r="C66" s="17" t="s">
        <v>44</v>
      </c>
      <c r="D66" s="25">
        <v>60000</v>
      </c>
      <c r="E66" s="25">
        <v>60000</v>
      </c>
      <c r="F66" s="256">
        <v>28871.51</v>
      </c>
      <c r="G66" s="25">
        <v>60000</v>
      </c>
      <c r="H66" s="210"/>
      <c r="J66" s="20"/>
    </row>
    <row r="67" spans="1:8" ht="18.75">
      <c r="A67" s="348" t="s">
        <v>66</v>
      </c>
      <c r="B67" s="348"/>
      <c r="C67" s="348"/>
      <c r="D67" s="190">
        <f>D7+D17</f>
        <v>570540</v>
      </c>
      <c r="E67" s="190">
        <f>E7+E17</f>
        <v>585915</v>
      </c>
      <c r="F67" s="202">
        <f>F7+F17</f>
        <v>315532.86999999994</v>
      </c>
      <c r="G67" s="190">
        <f>G7+G17</f>
        <v>612077.7</v>
      </c>
      <c r="H67" s="212"/>
    </row>
  </sheetData>
  <sheetProtection/>
  <mergeCells count="3">
    <mergeCell ref="A7:C7"/>
    <mergeCell ref="A17:C17"/>
    <mergeCell ref="A67:C6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T12" sqref="T12"/>
    </sheetView>
  </sheetViews>
  <sheetFormatPr defaultColWidth="9.140625" defaultRowHeight="12.75"/>
  <cols>
    <col min="1" max="1" width="4.8515625" style="0" customWidth="1"/>
    <col min="2" max="2" width="6.7109375" style="0" customWidth="1"/>
    <col min="3" max="3" width="3.00390625" style="0" customWidth="1"/>
    <col min="4" max="4" width="34.57421875" style="0" customWidth="1"/>
    <col min="5" max="5" width="10.7109375" style="0" customWidth="1"/>
    <col min="6" max="6" width="10.57421875" style="0" customWidth="1"/>
    <col min="7" max="8" width="14.28125" style="0" customWidth="1"/>
    <col min="9" max="9" width="10.7109375" style="0" customWidth="1"/>
  </cols>
  <sheetData>
    <row r="2" ht="16.5" thickBot="1">
      <c r="B2" s="36" t="s">
        <v>329</v>
      </c>
    </row>
    <row r="3" spans="1:9" ht="15.75" thickBot="1">
      <c r="A3" s="352" t="s">
        <v>146</v>
      </c>
      <c r="B3" s="353"/>
      <c r="C3" s="353"/>
      <c r="D3" s="354"/>
      <c r="E3" s="184"/>
      <c r="F3" s="184"/>
      <c r="G3" s="185"/>
      <c r="H3" s="185"/>
      <c r="I3" s="218"/>
    </row>
    <row r="4" spans="1:9" s="1" customFormat="1" ht="13.5" thickBot="1">
      <c r="A4" s="163"/>
      <c r="B4" s="22"/>
      <c r="C4" s="22"/>
      <c r="D4" s="22"/>
      <c r="E4" s="157">
        <v>2015</v>
      </c>
      <c r="F4" s="157">
        <v>2015</v>
      </c>
      <c r="G4" s="164" t="s">
        <v>253</v>
      </c>
      <c r="H4" s="157">
        <v>2015</v>
      </c>
      <c r="I4" s="217"/>
    </row>
    <row r="5" spans="1:9" s="1" customFormat="1" ht="14.25" thickBot="1" thickTop="1">
      <c r="A5" s="163"/>
      <c r="B5" s="22"/>
      <c r="C5" s="22"/>
      <c r="D5" s="22"/>
      <c r="E5" s="120" t="s">
        <v>204</v>
      </c>
      <c r="F5" s="120" t="s">
        <v>274</v>
      </c>
      <c r="G5" s="223" t="s">
        <v>268</v>
      </c>
      <c r="H5" s="120" t="s">
        <v>307</v>
      </c>
      <c r="I5" s="219"/>
    </row>
    <row r="6" spans="1:9" s="1" customFormat="1" ht="12" thickBot="1">
      <c r="A6" s="163"/>
      <c r="B6" s="22"/>
      <c r="C6" s="22"/>
      <c r="D6" s="22"/>
      <c r="E6" s="121" t="s">
        <v>201</v>
      </c>
      <c r="F6" s="121" t="s">
        <v>203</v>
      </c>
      <c r="G6" s="165"/>
      <c r="H6" s="121" t="s">
        <v>203</v>
      </c>
      <c r="I6" s="219"/>
    </row>
    <row r="7" spans="1:9" s="11" customFormat="1" ht="12.75" customHeight="1" thickBot="1" thickTop="1">
      <c r="A7" s="355" t="s">
        <v>49</v>
      </c>
      <c r="B7" s="356"/>
      <c r="C7" s="356"/>
      <c r="D7" s="357"/>
      <c r="E7" s="186">
        <f>E8+E9+E10+E11+E12+E13+E14</f>
        <v>21390</v>
      </c>
      <c r="F7" s="186">
        <f>F8+F9+F10+F11+F12+F13+F14</f>
        <v>21390</v>
      </c>
      <c r="G7" s="216">
        <f>G8+G9+G10+G11+G12+G13</f>
        <v>13280.179999999997</v>
      </c>
      <c r="H7" s="186">
        <f>H8+H9+H10+H11+H12+H13+H14</f>
        <v>27355</v>
      </c>
      <c r="I7" s="220"/>
    </row>
    <row r="8" spans="1:9" s="5" customFormat="1" ht="12.75" customHeight="1" thickBot="1">
      <c r="A8" s="13" t="s">
        <v>259</v>
      </c>
      <c r="B8" s="70">
        <v>611</v>
      </c>
      <c r="C8" s="2"/>
      <c r="D8" s="71" t="s">
        <v>237</v>
      </c>
      <c r="E8" s="9">
        <v>14510</v>
      </c>
      <c r="F8" s="9">
        <v>14510</v>
      </c>
      <c r="G8" s="166">
        <v>9059.98</v>
      </c>
      <c r="H8" s="9">
        <v>18550</v>
      </c>
      <c r="I8" s="221" t="s">
        <v>310</v>
      </c>
    </row>
    <row r="9" spans="1:9" s="5" customFormat="1" ht="12.75" customHeight="1" thickBot="1">
      <c r="A9" s="13" t="s">
        <v>259</v>
      </c>
      <c r="B9" s="70">
        <v>620</v>
      </c>
      <c r="C9" s="2"/>
      <c r="D9" s="71" t="s">
        <v>50</v>
      </c>
      <c r="E9" s="9">
        <v>5080</v>
      </c>
      <c r="F9" s="9">
        <v>5080</v>
      </c>
      <c r="G9" s="166">
        <v>3191.87</v>
      </c>
      <c r="H9" s="9">
        <v>6505</v>
      </c>
      <c r="I9" s="221" t="s">
        <v>309</v>
      </c>
    </row>
    <row r="10" spans="1:9" s="5" customFormat="1" ht="12.75" customHeight="1" thickBot="1">
      <c r="A10" s="13" t="s">
        <v>259</v>
      </c>
      <c r="B10" s="70">
        <v>632003</v>
      </c>
      <c r="C10" s="2"/>
      <c r="D10" s="71" t="s">
        <v>51</v>
      </c>
      <c r="E10" s="9">
        <v>500</v>
      </c>
      <c r="F10" s="9">
        <v>500</v>
      </c>
      <c r="G10" s="166">
        <v>305.8</v>
      </c>
      <c r="H10" s="9">
        <v>500</v>
      </c>
      <c r="I10" s="221"/>
    </row>
    <row r="11" spans="1:9" s="5" customFormat="1" ht="12.75" customHeight="1" thickBot="1">
      <c r="A11" s="13" t="s">
        <v>259</v>
      </c>
      <c r="B11" s="70">
        <v>633006</v>
      </c>
      <c r="C11" s="2"/>
      <c r="D11" s="71" t="s">
        <v>52</v>
      </c>
      <c r="E11" s="9">
        <v>500</v>
      </c>
      <c r="F11" s="9">
        <v>500</v>
      </c>
      <c r="G11" s="166">
        <v>268.8</v>
      </c>
      <c r="H11" s="9">
        <v>500</v>
      </c>
      <c r="I11" s="221"/>
    </row>
    <row r="12" spans="1:9" s="5" customFormat="1" ht="12.75" customHeight="1" thickBot="1">
      <c r="A12" s="13" t="s">
        <v>259</v>
      </c>
      <c r="B12" s="70">
        <v>634001</v>
      </c>
      <c r="C12" s="2"/>
      <c r="D12" s="71" t="s">
        <v>53</v>
      </c>
      <c r="E12" s="9">
        <v>500</v>
      </c>
      <c r="F12" s="9">
        <v>500</v>
      </c>
      <c r="G12" s="166">
        <v>453.73</v>
      </c>
      <c r="H12" s="9">
        <v>1000</v>
      </c>
      <c r="I12" s="221" t="s">
        <v>308</v>
      </c>
    </row>
    <row r="13" spans="1:9" s="5" customFormat="1" ht="12.75" customHeight="1" thickBot="1">
      <c r="A13" s="13" t="s">
        <v>259</v>
      </c>
      <c r="B13" s="70">
        <v>637004</v>
      </c>
      <c r="C13" s="2"/>
      <c r="D13" s="71" t="s">
        <v>54</v>
      </c>
      <c r="E13" s="9">
        <v>300</v>
      </c>
      <c r="F13" s="9">
        <v>300</v>
      </c>
      <c r="G13" s="166">
        <v>0</v>
      </c>
      <c r="H13" s="9">
        <v>300</v>
      </c>
      <c r="I13" s="221"/>
    </row>
    <row r="14" spans="1:9" s="5" customFormat="1" ht="12.75" customHeight="1" thickBot="1">
      <c r="A14" s="13" t="s">
        <v>259</v>
      </c>
      <c r="B14" s="24">
        <v>642015</v>
      </c>
      <c r="C14" s="72"/>
      <c r="D14" s="22" t="s">
        <v>193</v>
      </c>
      <c r="E14" s="9">
        <v>0</v>
      </c>
      <c r="F14" s="9">
        <v>0</v>
      </c>
      <c r="G14" s="166">
        <v>0</v>
      </c>
      <c r="H14" s="9">
        <v>0</v>
      </c>
      <c r="I14" s="221"/>
    </row>
    <row r="15" spans="1:9" s="4" customFormat="1" ht="24" customHeight="1" thickBot="1">
      <c r="A15" s="349" t="s">
        <v>65</v>
      </c>
      <c r="B15" s="350"/>
      <c r="C15" s="350"/>
      <c r="D15" s="351"/>
      <c r="E15" s="214">
        <f>E7</f>
        <v>21390</v>
      </c>
      <c r="F15" s="214">
        <f>F7</f>
        <v>21390</v>
      </c>
      <c r="G15" s="215">
        <f>G7</f>
        <v>13280.179999999997</v>
      </c>
      <c r="H15" s="214">
        <f>H7</f>
        <v>27355</v>
      </c>
      <c r="I15" s="222"/>
    </row>
  </sheetData>
  <sheetProtection/>
  <mergeCells count="3">
    <mergeCell ref="A15:D15"/>
    <mergeCell ref="A3:D3"/>
    <mergeCell ref="A7:D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700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13" sqref="N13"/>
    </sheetView>
  </sheetViews>
  <sheetFormatPr defaultColWidth="9.140625" defaultRowHeight="12.75"/>
  <cols>
    <col min="1" max="1" width="7.140625" style="0" customWidth="1"/>
    <col min="2" max="2" width="6.57421875" style="0" bestFit="1" customWidth="1"/>
    <col min="3" max="3" width="4.57421875" style="0" customWidth="1"/>
    <col min="4" max="4" width="31.57421875" style="0" customWidth="1"/>
    <col min="5" max="6" width="10.7109375" style="0" customWidth="1"/>
    <col min="7" max="8" width="12.140625" style="0" customWidth="1"/>
    <col min="9" max="9" width="11.57421875" style="0" customWidth="1"/>
  </cols>
  <sheetData>
    <row r="2" ht="16.5" thickBot="1">
      <c r="B2" s="36" t="s">
        <v>328</v>
      </c>
    </row>
    <row r="3" spans="1:9" ht="15.75" thickBot="1">
      <c r="A3" s="359" t="s">
        <v>55</v>
      </c>
      <c r="B3" s="360"/>
      <c r="C3" s="360"/>
      <c r="D3" s="361"/>
      <c r="E3" s="184"/>
      <c r="F3" s="184"/>
      <c r="G3" s="108"/>
      <c r="H3" s="108"/>
      <c r="I3" s="212"/>
    </row>
    <row r="4" spans="4:9" s="1" customFormat="1" ht="13.5" thickBot="1">
      <c r="D4" s="167"/>
      <c r="E4" s="157">
        <v>2015</v>
      </c>
      <c r="F4" s="194">
        <v>2015</v>
      </c>
      <c r="G4" s="226" t="s">
        <v>255</v>
      </c>
      <c r="H4" s="194">
        <v>2015</v>
      </c>
      <c r="I4" s="210"/>
    </row>
    <row r="5" spans="5:9" s="1" customFormat="1" ht="13.5" thickTop="1">
      <c r="E5" s="120" t="s">
        <v>204</v>
      </c>
      <c r="F5" s="224" t="s">
        <v>274</v>
      </c>
      <c r="G5" s="227" t="s">
        <v>268</v>
      </c>
      <c r="H5" s="224" t="s">
        <v>307</v>
      </c>
      <c r="I5" s="210"/>
    </row>
    <row r="6" spans="1:9" s="1" customFormat="1" ht="12" thickBot="1">
      <c r="A6" s="71"/>
      <c r="B6" s="71"/>
      <c r="C6" s="71"/>
      <c r="D6" s="71"/>
      <c r="E6" s="121" t="s">
        <v>201</v>
      </c>
      <c r="F6" s="225" t="s">
        <v>203</v>
      </c>
      <c r="G6" s="25"/>
      <c r="H6" s="225" t="s">
        <v>203</v>
      </c>
      <c r="I6" s="208"/>
    </row>
    <row r="7" spans="1:9" s="5" customFormat="1" ht="13.5" customHeight="1" thickTop="1">
      <c r="A7" s="362" t="s">
        <v>168</v>
      </c>
      <c r="B7" s="362"/>
      <c r="C7" s="362"/>
      <c r="D7" s="363"/>
      <c r="E7" s="186">
        <f>SUM(E8:E10)</f>
        <v>146000</v>
      </c>
      <c r="F7" s="196">
        <f>F8+F9+F10</f>
        <v>118550</v>
      </c>
      <c r="G7" s="187">
        <f>G8+G9+G10</f>
        <v>57021.03</v>
      </c>
      <c r="H7" s="196">
        <f>H8+H9+H10</f>
        <v>118550</v>
      </c>
      <c r="I7" s="204"/>
    </row>
    <row r="8" spans="1:9" ht="12.75">
      <c r="A8" s="18">
        <v>1116</v>
      </c>
      <c r="B8" s="3">
        <v>632001</v>
      </c>
      <c r="C8" s="2"/>
      <c r="D8" s="53" t="s">
        <v>56</v>
      </c>
      <c r="E8" s="9">
        <v>83000</v>
      </c>
      <c r="F8" s="197">
        <v>52050</v>
      </c>
      <c r="G8" s="9">
        <v>23803</v>
      </c>
      <c r="H8" s="197">
        <v>52050</v>
      </c>
      <c r="I8" s="210"/>
    </row>
    <row r="9" spans="1:9" ht="12.75">
      <c r="A9" s="18">
        <v>1116</v>
      </c>
      <c r="B9" s="3">
        <v>632002</v>
      </c>
      <c r="C9" s="2"/>
      <c r="D9" s="53" t="s">
        <v>57</v>
      </c>
      <c r="E9" s="9">
        <v>18000</v>
      </c>
      <c r="F9" s="197">
        <v>18000</v>
      </c>
      <c r="G9" s="9">
        <v>8010.26</v>
      </c>
      <c r="H9" s="197">
        <v>18000</v>
      </c>
      <c r="I9" s="210"/>
    </row>
    <row r="10" spans="1:9" ht="12.75">
      <c r="A10" s="18">
        <v>640</v>
      </c>
      <c r="B10" s="3">
        <v>632001</v>
      </c>
      <c r="C10" s="2"/>
      <c r="D10" s="53" t="s">
        <v>58</v>
      </c>
      <c r="E10" s="9">
        <v>45000</v>
      </c>
      <c r="F10" s="197">
        <v>48500</v>
      </c>
      <c r="G10" s="9">
        <v>25207.77</v>
      </c>
      <c r="H10" s="197">
        <v>48500</v>
      </c>
      <c r="I10" s="210"/>
    </row>
    <row r="11" spans="1:9" ht="13.5" customHeight="1">
      <c r="A11" s="356" t="s">
        <v>170</v>
      </c>
      <c r="B11" s="356"/>
      <c r="C11" s="356"/>
      <c r="D11" s="357"/>
      <c r="E11" s="187">
        <f>SUM(E12:E19)</f>
        <v>14680</v>
      </c>
      <c r="F11" s="199">
        <f>F12+F13+F14+F15+F16+F17+F18+F19</f>
        <v>14680</v>
      </c>
      <c r="G11" s="187">
        <f>G12+G13+G14+G15+G16+G17+G18+G19</f>
        <v>10344.349999999999</v>
      </c>
      <c r="H11" s="199">
        <f>H12+H13+H14+H15+H16+H17+H18+H19</f>
        <v>14680</v>
      </c>
      <c r="I11" s="206"/>
    </row>
    <row r="12" spans="1:9" ht="13.5" customHeight="1">
      <c r="A12" s="18">
        <v>4513</v>
      </c>
      <c r="B12" s="3">
        <v>635006</v>
      </c>
      <c r="C12" s="2"/>
      <c r="D12" s="53" t="s">
        <v>59</v>
      </c>
      <c r="E12" s="9">
        <v>1500</v>
      </c>
      <c r="F12" s="197">
        <v>1500</v>
      </c>
      <c r="G12" s="9">
        <v>405.96</v>
      </c>
      <c r="H12" s="197">
        <v>1500</v>
      </c>
      <c r="I12" s="210"/>
    </row>
    <row r="13" spans="1:10" ht="13.5" customHeight="1">
      <c r="A13" s="139"/>
      <c r="B13" s="143"/>
      <c r="C13" s="144"/>
      <c r="D13" s="140" t="s">
        <v>231</v>
      </c>
      <c r="E13" s="141">
        <v>6960</v>
      </c>
      <c r="F13" s="198">
        <v>6960</v>
      </c>
      <c r="G13" s="141">
        <v>6960</v>
      </c>
      <c r="H13" s="198">
        <v>6960</v>
      </c>
      <c r="I13" s="210"/>
      <c r="J13" s="20"/>
    </row>
    <row r="14" spans="1:10" ht="13.5" customHeight="1">
      <c r="A14" s="18">
        <v>610</v>
      </c>
      <c r="B14" s="3">
        <v>635006</v>
      </c>
      <c r="C14" s="2"/>
      <c r="D14" s="53" t="s">
        <v>60</v>
      </c>
      <c r="E14" s="9">
        <v>2000</v>
      </c>
      <c r="F14" s="197">
        <v>2000</v>
      </c>
      <c r="G14" s="9">
        <v>758.5</v>
      </c>
      <c r="H14" s="197">
        <v>2000</v>
      </c>
      <c r="I14" s="210"/>
      <c r="J14" s="138"/>
    </row>
    <row r="15" spans="1:10" ht="13.5" customHeight="1">
      <c r="A15" s="139"/>
      <c r="B15" s="143"/>
      <c r="C15" s="144"/>
      <c r="D15" s="140" t="s">
        <v>231</v>
      </c>
      <c r="E15" s="141">
        <v>440</v>
      </c>
      <c r="F15" s="198">
        <v>440</v>
      </c>
      <c r="G15" s="141">
        <v>440</v>
      </c>
      <c r="H15" s="198">
        <v>440</v>
      </c>
      <c r="I15" s="210"/>
      <c r="J15" s="20"/>
    </row>
    <row r="16" spans="1:9" ht="13.5" customHeight="1">
      <c r="A16" s="18">
        <v>610</v>
      </c>
      <c r="B16" s="3">
        <v>635006</v>
      </c>
      <c r="C16" s="2"/>
      <c r="D16" s="53" t="s">
        <v>61</v>
      </c>
      <c r="E16" s="9">
        <v>2000</v>
      </c>
      <c r="F16" s="197">
        <v>2000</v>
      </c>
      <c r="G16" s="9">
        <v>0</v>
      </c>
      <c r="H16" s="197">
        <v>2000</v>
      </c>
      <c r="I16" s="210"/>
    </row>
    <row r="17" spans="1:9" ht="13.5" customHeight="1">
      <c r="A17" s="18">
        <v>640</v>
      </c>
      <c r="B17" s="3">
        <v>635006</v>
      </c>
      <c r="C17" s="2"/>
      <c r="D17" s="53" t="s">
        <v>62</v>
      </c>
      <c r="E17" s="9">
        <v>0</v>
      </c>
      <c r="F17" s="197">
        <v>0</v>
      </c>
      <c r="G17" s="9">
        <v>1448.5</v>
      </c>
      <c r="H17" s="197">
        <v>0</v>
      </c>
      <c r="I17" s="210"/>
    </row>
    <row r="18" spans="1:9" ht="13.5" customHeight="1">
      <c r="A18" s="18"/>
      <c r="B18" s="3"/>
      <c r="C18" s="2"/>
      <c r="D18" s="53" t="s">
        <v>233</v>
      </c>
      <c r="E18" s="9">
        <v>280</v>
      </c>
      <c r="F18" s="197">
        <v>280</v>
      </c>
      <c r="G18" s="9">
        <v>214</v>
      </c>
      <c r="H18" s="197">
        <v>280</v>
      </c>
      <c r="I18" s="210"/>
    </row>
    <row r="19" spans="1:9" ht="13.5" customHeight="1">
      <c r="A19" s="18">
        <v>660</v>
      </c>
      <c r="B19" s="3">
        <v>635006</v>
      </c>
      <c r="C19" s="2"/>
      <c r="D19" s="53" t="s">
        <v>63</v>
      </c>
      <c r="E19" s="9">
        <v>1500</v>
      </c>
      <c r="F19" s="197">
        <v>1500</v>
      </c>
      <c r="G19" s="9">
        <v>117.39</v>
      </c>
      <c r="H19" s="197">
        <v>1500</v>
      </c>
      <c r="I19" s="210"/>
    </row>
    <row r="20" spans="1:9" s="4" customFormat="1" ht="13.5" customHeight="1">
      <c r="A20" s="356" t="s">
        <v>169</v>
      </c>
      <c r="B20" s="356"/>
      <c r="C20" s="356"/>
      <c r="D20" s="357"/>
      <c r="E20" s="187">
        <f>SUM(E21:E23)</f>
        <v>12500</v>
      </c>
      <c r="F20" s="199">
        <f>SUM(F21:F23)</f>
        <v>12500</v>
      </c>
      <c r="G20" s="187">
        <f>G21+G23</f>
        <v>12491.14</v>
      </c>
      <c r="H20" s="199">
        <f>SUM(H21:H23)</f>
        <v>20000</v>
      </c>
      <c r="I20" s="206"/>
    </row>
    <row r="21" spans="1:9" ht="12.75">
      <c r="A21" s="139">
        <v>443</v>
      </c>
      <c r="B21" s="139">
        <v>717002</v>
      </c>
      <c r="C21" s="139"/>
      <c r="D21" s="140" t="s">
        <v>225</v>
      </c>
      <c r="E21" s="141">
        <v>10000</v>
      </c>
      <c r="F21" s="198">
        <v>10000</v>
      </c>
      <c r="G21" s="141">
        <v>9978.5</v>
      </c>
      <c r="H21" s="198">
        <v>10000</v>
      </c>
      <c r="I21" s="210"/>
    </row>
    <row r="22" spans="1:9" ht="12.75">
      <c r="A22" s="139"/>
      <c r="B22" s="139"/>
      <c r="C22" s="139"/>
      <c r="D22" s="140" t="s">
        <v>311</v>
      </c>
      <c r="E22" s="141"/>
      <c r="F22" s="198"/>
      <c r="G22" s="141"/>
      <c r="H22" s="198">
        <v>7500</v>
      </c>
      <c r="I22" s="210" t="s">
        <v>312</v>
      </c>
    </row>
    <row r="23" spans="1:9" ht="12.75">
      <c r="A23" s="142" t="s">
        <v>247</v>
      </c>
      <c r="B23" s="142" t="s">
        <v>248</v>
      </c>
      <c r="C23" s="142"/>
      <c r="D23" s="179" t="s">
        <v>232</v>
      </c>
      <c r="E23" s="141">
        <v>2500</v>
      </c>
      <c r="F23" s="198">
        <v>2500</v>
      </c>
      <c r="G23" s="141">
        <v>2512.64</v>
      </c>
      <c r="H23" s="198">
        <v>2500</v>
      </c>
      <c r="I23" s="210"/>
    </row>
    <row r="24" spans="1:9" s="10" customFormat="1" ht="27.75" customHeight="1">
      <c r="A24" s="348" t="s">
        <v>64</v>
      </c>
      <c r="B24" s="348"/>
      <c r="C24" s="348"/>
      <c r="D24" s="358"/>
      <c r="E24" s="190">
        <f>E7+E11+E20</f>
        <v>173180</v>
      </c>
      <c r="F24" s="202">
        <f>F7+F11+F20</f>
        <v>145730</v>
      </c>
      <c r="G24" s="190">
        <f>G7+G11+G20</f>
        <v>79856.52</v>
      </c>
      <c r="H24" s="202">
        <f>H7+H11+H20</f>
        <v>153230</v>
      </c>
      <c r="I24" s="212"/>
    </row>
    <row r="33" ht="12.75">
      <c r="E33" s="49"/>
    </row>
    <row r="16353" ht="12.75">
      <c r="D16353" s="23"/>
    </row>
    <row r="16354" ht="12.75">
      <c r="D16354" s="23"/>
    </row>
    <row r="16355" ht="12.75">
      <c r="D16355" s="23"/>
    </row>
    <row r="16356" ht="12.75">
      <c r="D16356" s="23"/>
    </row>
    <row r="16357" ht="12.75">
      <c r="D16357" s="23"/>
    </row>
    <row r="16358" ht="12.75">
      <c r="D16358" s="23"/>
    </row>
    <row r="16359" ht="12.75">
      <c r="D16359" s="23"/>
    </row>
    <row r="16360" ht="12.75">
      <c r="D16360" s="23"/>
    </row>
    <row r="16361" ht="12.75">
      <c r="D16361" s="23"/>
    </row>
    <row r="16362" ht="12.75">
      <c r="D16362" s="23"/>
    </row>
    <row r="16363" ht="12.75">
      <c r="D16363" s="23"/>
    </row>
    <row r="16364" ht="12.75">
      <c r="D16364" s="23"/>
    </row>
    <row r="16365" ht="12.75">
      <c r="D16365" s="23"/>
    </row>
    <row r="16366" ht="12.75">
      <c r="D16366" s="23"/>
    </row>
    <row r="16367" ht="12.75">
      <c r="D16367" s="23"/>
    </row>
    <row r="16368" ht="12.75">
      <c r="D16368" s="23"/>
    </row>
    <row r="16369" ht="12.75">
      <c r="D16369" s="23"/>
    </row>
    <row r="16370" ht="12.75">
      <c r="D16370" s="23"/>
    </row>
    <row r="16371" ht="12.75">
      <c r="D16371" s="23"/>
    </row>
    <row r="16372" ht="12.75">
      <c r="D16372" s="23"/>
    </row>
    <row r="16373" ht="12.75">
      <c r="D16373" s="23"/>
    </row>
    <row r="16374" ht="12.75">
      <c r="D16374" s="23"/>
    </row>
    <row r="16375" ht="12.75">
      <c r="D16375" s="23"/>
    </row>
    <row r="16376" ht="12.75">
      <c r="D16376" s="23"/>
    </row>
    <row r="16377" ht="12.75">
      <c r="D16377" s="23"/>
    </row>
    <row r="16378" ht="12.75">
      <c r="D16378" s="23"/>
    </row>
    <row r="16379" ht="12.75">
      <c r="D16379" s="23"/>
    </row>
    <row r="16380" ht="12.75">
      <c r="D16380" s="23"/>
    </row>
    <row r="16381" ht="12.75">
      <c r="D16381" s="23"/>
    </row>
    <row r="16382" ht="12.75">
      <c r="D16382" s="23"/>
    </row>
    <row r="16383" ht="12.75">
      <c r="D16383" s="23"/>
    </row>
    <row r="16384" ht="12.75">
      <c r="D16384" s="23"/>
    </row>
    <row r="16385" ht="12.75">
      <c r="D16385" s="23"/>
    </row>
    <row r="16386" ht="12.75">
      <c r="D16386" s="23"/>
    </row>
    <row r="16387" ht="12.75">
      <c r="D16387" s="23"/>
    </row>
    <row r="16388" ht="12.75">
      <c r="D16388" s="23"/>
    </row>
    <row r="16389" ht="12.75">
      <c r="D16389" s="23"/>
    </row>
    <row r="16390" ht="12.75">
      <c r="D16390" s="23"/>
    </row>
    <row r="16391" ht="12.75">
      <c r="D16391" s="23"/>
    </row>
    <row r="16392" ht="12.75">
      <c r="D16392" s="23"/>
    </row>
    <row r="16393" ht="12.75">
      <c r="D16393" s="23"/>
    </row>
    <row r="16394" ht="12.75">
      <c r="D16394" s="23"/>
    </row>
    <row r="16395" ht="12.75">
      <c r="D16395" s="23"/>
    </row>
    <row r="16396" ht="12.75">
      <c r="D16396" s="23"/>
    </row>
    <row r="16397" ht="12.75">
      <c r="D16397" s="23"/>
    </row>
    <row r="16398" ht="12.75">
      <c r="D16398" s="23"/>
    </row>
    <row r="16399" ht="12.75">
      <c r="D16399" s="23"/>
    </row>
    <row r="16400" ht="12.75">
      <c r="D16400" s="23"/>
    </row>
    <row r="16401" ht="12.75">
      <c r="D16401" s="23"/>
    </row>
    <row r="16402" ht="12.75">
      <c r="D16402" s="23"/>
    </row>
    <row r="16403" ht="12.75">
      <c r="D16403" s="23"/>
    </row>
    <row r="16404" ht="12.75">
      <c r="D16404" s="23"/>
    </row>
    <row r="16405" ht="12.75">
      <c r="D16405" s="23"/>
    </row>
    <row r="16406" ht="12.75">
      <c r="D16406" s="23"/>
    </row>
    <row r="16407" ht="12.75">
      <c r="D16407" s="23"/>
    </row>
    <row r="16408" ht="12.75">
      <c r="D16408" s="23"/>
    </row>
    <row r="16409" ht="12.75">
      <c r="D16409" s="23"/>
    </row>
    <row r="16410" ht="12.75">
      <c r="D16410" s="23"/>
    </row>
    <row r="16411" ht="12.75">
      <c r="D16411" s="23"/>
    </row>
    <row r="16412" ht="12.75">
      <c r="D16412" s="23"/>
    </row>
    <row r="16413" ht="12.75">
      <c r="D16413" s="23"/>
    </row>
    <row r="16414" ht="12.75">
      <c r="D16414" s="23"/>
    </row>
    <row r="16415" ht="12.75">
      <c r="D16415" s="23"/>
    </row>
    <row r="16416" ht="12.75">
      <c r="D16416" s="23"/>
    </row>
    <row r="16417" ht="12.75">
      <c r="D16417" s="23"/>
    </row>
    <row r="16418" ht="12.75">
      <c r="D16418" s="23"/>
    </row>
    <row r="16419" ht="12.75">
      <c r="D16419" s="23"/>
    </row>
    <row r="16420" ht="12.75">
      <c r="D16420" s="23"/>
    </row>
    <row r="16421" ht="12.75">
      <c r="D16421" s="23"/>
    </row>
    <row r="16422" ht="12.75">
      <c r="D16422" s="23"/>
    </row>
    <row r="16423" ht="12.75">
      <c r="D16423" s="23"/>
    </row>
    <row r="16424" ht="12.75">
      <c r="D16424" s="23"/>
    </row>
    <row r="16425" ht="12.75">
      <c r="D16425" s="23"/>
    </row>
    <row r="16426" ht="12.75">
      <c r="D16426" s="23"/>
    </row>
    <row r="16427" ht="12.75">
      <c r="D16427" s="23"/>
    </row>
    <row r="16428" ht="12.75">
      <c r="D16428" s="23"/>
    </row>
    <row r="16429" ht="12.75">
      <c r="D16429" s="23"/>
    </row>
    <row r="16430" ht="12.75">
      <c r="D16430" s="23"/>
    </row>
    <row r="16431" ht="12.75">
      <c r="D16431" s="23"/>
    </row>
    <row r="16432" ht="12.75">
      <c r="D16432" s="23"/>
    </row>
    <row r="16433" ht="12.75">
      <c r="D16433" s="23"/>
    </row>
    <row r="16434" ht="12.75">
      <c r="D16434" s="23"/>
    </row>
    <row r="16435" ht="12.75">
      <c r="D16435" s="23"/>
    </row>
    <row r="16436" ht="12.75">
      <c r="D16436" s="23"/>
    </row>
    <row r="16437" ht="12.75">
      <c r="D16437" s="23"/>
    </row>
    <row r="16438" ht="12.75">
      <c r="D16438" s="23"/>
    </row>
    <row r="16439" ht="12.75">
      <c r="D16439" s="23"/>
    </row>
    <row r="16440" ht="12.75">
      <c r="D16440" s="23"/>
    </row>
    <row r="16441" ht="12.75">
      <c r="D16441" s="23"/>
    </row>
    <row r="16442" ht="12.75">
      <c r="D16442" s="23"/>
    </row>
    <row r="16443" ht="12.75">
      <c r="D16443" s="23"/>
    </row>
    <row r="16444" ht="12.75">
      <c r="D16444" s="23"/>
    </row>
    <row r="16445" ht="12.75">
      <c r="D16445" s="23"/>
    </row>
    <row r="16446" ht="12.75">
      <c r="D16446" s="23"/>
    </row>
    <row r="16447" ht="12.75">
      <c r="D16447" s="23"/>
    </row>
    <row r="16448" ht="12.75">
      <c r="D16448" s="23"/>
    </row>
    <row r="16449" ht="12.75">
      <c r="D16449" s="23"/>
    </row>
    <row r="16450" ht="12.75">
      <c r="D16450" s="23"/>
    </row>
    <row r="16451" ht="12.75">
      <c r="D16451" s="23"/>
    </row>
    <row r="16452" ht="12.75">
      <c r="D16452" s="23"/>
    </row>
    <row r="16453" ht="12.75">
      <c r="D16453" s="23"/>
    </row>
    <row r="16454" ht="12.75">
      <c r="D16454" s="23"/>
    </row>
    <row r="16455" ht="12.75">
      <c r="D16455" s="23"/>
    </row>
    <row r="16456" ht="12.75">
      <c r="D16456" s="23"/>
    </row>
    <row r="16457" ht="12.75">
      <c r="D16457" s="23"/>
    </row>
    <row r="16458" ht="12.75">
      <c r="D16458" s="23"/>
    </row>
    <row r="16459" ht="12.75">
      <c r="D16459" s="23"/>
    </row>
    <row r="16460" ht="12.75">
      <c r="D16460" s="23"/>
    </row>
    <row r="16461" ht="12.75">
      <c r="D16461" s="23"/>
    </row>
    <row r="16462" ht="12.75">
      <c r="D16462" s="23"/>
    </row>
    <row r="16463" ht="12.75">
      <c r="D16463" s="23"/>
    </row>
    <row r="16464" ht="12.75">
      <c r="D16464" s="23"/>
    </row>
    <row r="16465" ht="12.75">
      <c r="D16465" s="23"/>
    </row>
    <row r="16466" ht="12.75">
      <c r="D16466" s="23"/>
    </row>
    <row r="16467" ht="12.75">
      <c r="D16467" s="23"/>
    </row>
    <row r="16468" ht="12.75">
      <c r="D16468" s="23"/>
    </row>
    <row r="16469" ht="12.75">
      <c r="D16469" s="23"/>
    </row>
    <row r="16470" ht="12.75">
      <c r="D16470" s="23"/>
    </row>
    <row r="16471" ht="12.75">
      <c r="D16471" s="23"/>
    </row>
    <row r="16472" ht="12.75">
      <c r="D16472" s="23"/>
    </row>
    <row r="16473" ht="12.75">
      <c r="D16473" s="23"/>
    </row>
    <row r="16474" ht="12.75">
      <c r="D16474" s="23"/>
    </row>
    <row r="16475" ht="12.75">
      <c r="D16475" s="23"/>
    </row>
    <row r="16476" ht="12.75">
      <c r="D16476" s="23"/>
    </row>
    <row r="16477" ht="12.75">
      <c r="D16477" s="23"/>
    </row>
    <row r="16478" ht="12.75">
      <c r="D16478" s="23"/>
    </row>
    <row r="16479" ht="12.75">
      <c r="D16479" s="23"/>
    </row>
    <row r="16480" ht="12.75">
      <c r="D16480" s="23"/>
    </row>
    <row r="16481" ht="12.75">
      <c r="D16481" s="23"/>
    </row>
    <row r="16482" ht="12.75">
      <c r="D16482" s="23"/>
    </row>
    <row r="16483" ht="12.75">
      <c r="D16483" s="23"/>
    </row>
    <row r="16484" ht="12.75">
      <c r="D16484" s="23"/>
    </row>
    <row r="16485" ht="12.75">
      <c r="D16485" s="23"/>
    </row>
    <row r="16486" ht="12.75">
      <c r="D16486" s="23"/>
    </row>
    <row r="16487" ht="12.75">
      <c r="D16487" s="23"/>
    </row>
    <row r="16488" ht="12.75">
      <c r="D16488" s="23"/>
    </row>
    <row r="16489" ht="12.75">
      <c r="D16489" s="23"/>
    </row>
    <row r="16490" ht="12.75">
      <c r="D16490" s="23"/>
    </row>
    <row r="16491" ht="12.75">
      <c r="D16491" s="23"/>
    </row>
    <row r="16492" ht="12.75">
      <c r="D16492" s="23"/>
    </row>
    <row r="16493" ht="12.75">
      <c r="D16493" s="23"/>
    </row>
    <row r="16494" ht="12.75">
      <c r="D16494" s="23"/>
    </row>
    <row r="16495" ht="12.75">
      <c r="D16495" s="23"/>
    </row>
    <row r="16496" ht="12.75">
      <c r="D16496" s="23"/>
    </row>
    <row r="16497" ht="12.75">
      <c r="D16497" s="23"/>
    </row>
    <row r="16498" ht="12.75">
      <c r="D16498" s="23"/>
    </row>
    <row r="16499" ht="12.75">
      <c r="D16499" s="23"/>
    </row>
    <row r="16500" ht="12.75">
      <c r="D16500" s="23"/>
    </row>
    <row r="16501" ht="12.75">
      <c r="D16501" s="23"/>
    </row>
    <row r="16502" ht="12.75">
      <c r="D16502" s="23"/>
    </row>
    <row r="16503" ht="12.75">
      <c r="D16503" s="23"/>
    </row>
    <row r="16504" ht="12.75">
      <c r="D16504" s="23"/>
    </row>
    <row r="16505" ht="12.75">
      <c r="D16505" s="23"/>
    </row>
    <row r="16506" ht="12.75">
      <c r="D16506" s="23"/>
    </row>
    <row r="16507" ht="12.75">
      <c r="D16507" s="23"/>
    </row>
    <row r="16508" ht="12.75">
      <c r="D16508" s="23"/>
    </row>
    <row r="16509" ht="12.75">
      <c r="D16509" s="23"/>
    </row>
    <row r="16510" ht="12.75">
      <c r="D16510" s="23"/>
    </row>
    <row r="16511" ht="12.75">
      <c r="D16511" s="23"/>
    </row>
    <row r="16512" ht="12.75">
      <c r="D16512" s="23"/>
    </row>
    <row r="16513" ht="12.75">
      <c r="D16513" s="23"/>
    </row>
    <row r="16514" ht="12.75">
      <c r="D16514" s="23"/>
    </row>
    <row r="16515" ht="12.75">
      <c r="D16515" s="23"/>
    </row>
    <row r="16516" ht="12.75">
      <c r="D16516" s="23"/>
    </row>
    <row r="16517" ht="12.75">
      <c r="D16517" s="23"/>
    </row>
    <row r="16518" ht="12.75">
      <c r="D16518" s="23"/>
    </row>
    <row r="16519" ht="12.75">
      <c r="D16519" s="23"/>
    </row>
    <row r="16520" ht="12.75">
      <c r="D16520" s="23"/>
    </row>
    <row r="16521" ht="12.75">
      <c r="D16521" s="23"/>
    </row>
    <row r="16522" ht="12.75">
      <c r="D16522" s="23"/>
    </row>
    <row r="16523" ht="12.75">
      <c r="D16523" s="23"/>
    </row>
    <row r="16524" ht="12.75">
      <c r="D16524" s="23"/>
    </row>
    <row r="16525" ht="12.75">
      <c r="D16525" s="23"/>
    </row>
    <row r="16526" ht="12.75">
      <c r="D16526" s="23"/>
    </row>
    <row r="16527" ht="12.75">
      <c r="D16527" s="23"/>
    </row>
    <row r="16528" ht="12.75">
      <c r="D16528" s="23"/>
    </row>
    <row r="16529" ht="12.75">
      <c r="D16529" s="23"/>
    </row>
    <row r="16530" ht="12.75">
      <c r="D16530" s="23"/>
    </row>
    <row r="16531" ht="12.75">
      <c r="D16531" s="23"/>
    </row>
    <row r="16532" ht="12.75">
      <c r="D16532" s="23"/>
    </row>
    <row r="16533" ht="12.75">
      <c r="D16533" s="23"/>
    </row>
    <row r="16534" ht="12.75">
      <c r="D16534" s="23"/>
    </row>
    <row r="16535" ht="12.75">
      <c r="D16535" s="23"/>
    </row>
    <row r="16536" ht="12.75">
      <c r="D16536" s="23"/>
    </row>
    <row r="16537" ht="12.75">
      <c r="D16537" s="23"/>
    </row>
    <row r="16538" ht="12.75">
      <c r="D16538" s="23"/>
    </row>
    <row r="16539" ht="12.75">
      <c r="D16539" s="23"/>
    </row>
    <row r="16540" ht="12.75">
      <c r="D16540" s="23"/>
    </row>
    <row r="16541" ht="12.75">
      <c r="D16541" s="23"/>
    </row>
    <row r="16542" ht="12.75">
      <c r="D16542" s="23"/>
    </row>
    <row r="16543" ht="12.75">
      <c r="D16543" s="23"/>
    </row>
    <row r="16544" ht="12.75">
      <c r="D16544" s="23"/>
    </row>
    <row r="16545" ht="12.75">
      <c r="D16545" s="23"/>
    </row>
    <row r="16546" ht="12.75">
      <c r="D16546" s="23"/>
    </row>
    <row r="16547" ht="12.75">
      <c r="D16547" s="23"/>
    </row>
    <row r="16548" ht="12.75">
      <c r="D16548" s="23"/>
    </row>
    <row r="16549" ht="12.75">
      <c r="D16549" s="23"/>
    </row>
    <row r="16550" ht="12.75">
      <c r="D16550" s="23"/>
    </row>
    <row r="16551" ht="12.75">
      <c r="D16551" s="23"/>
    </row>
    <row r="16552" ht="12.75">
      <c r="D16552" s="23"/>
    </row>
    <row r="16553" ht="12.75">
      <c r="D16553" s="23"/>
    </row>
    <row r="16554" ht="12.75">
      <c r="D16554" s="23"/>
    </row>
    <row r="16555" ht="12.75">
      <c r="D16555" s="23"/>
    </row>
    <row r="16556" ht="12.75">
      <c r="D16556" s="23"/>
    </row>
    <row r="16557" ht="12.75">
      <c r="D16557" s="23"/>
    </row>
    <row r="16558" ht="12.75">
      <c r="D16558" s="23"/>
    </row>
    <row r="16559" ht="12.75">
      <c r="D16559" s="23"/>
    </row>
    <row r="16560" ht="12.75">
      <c r="D16560" s="23"/>
    </row>
    <row r="16561" ht="12.75">
      <c r="D16561" s="23"/>
    </row>
    <row r="16562" ht="12.75">
      <c r="D16562" s="23"/>
    </row>
    <row r="16563" ht="12.75">
      <c r="D16563" s="23"/>
    </row>
    <row r="16564" ht="12.75">
      <c r="D16564" s="23"/>
    </row>
    <row r="16565" ht="12.75">
      <c r="D16565" s="23"/>
    </row>
    <row r="16566" ht="12.75">
      <c r="D16566" s="23"/>
    </row>
    <row r="16567" ht="12.75">
      <c r="D16567" s="23"/>
    </row>
    <row r="16568" ht="12.75">
      <c r="D16568" s="23"/>
    </row>
    <row r="16569" ht="12.75">
      <c r="D16569" s="23"/>
    </row>
    <row r="16570" ht="12.75">
      <c r="D16570" s="23"/>
    </row>
    <row r="16571" ht="12.75">
      <c r="D16571" s="23"/>
    </row>
    <row r="16572" ht="12.75">
      <c r="D16572" s="23"/>
    </row>
    <row r="16573" ht="12.75">
      <c r="D16573" s="23"/>
    </row>
    <row r="16574" ht="12.75">
      <c r="D16574" s="23"/>
    </row>
    <row r="16575" ht="12.75">
      <c r="D16575" s="23"/>
    </row>
    <row r="16576" ht="12.75">
      <c r="D16576" s="23"/>
    </row>
    <row r="16577" ht="12.75">
      <c r="D16577" s="23"/>
    </row>
    <row r="16578" ht="12.75">
      <c r="D16578" s="23"/>
    </row>
    <row r="16579" ht="12.75">
      <c r="D16579" s="23"/>
    </row>
    <row r="16580" ht="12.75">
      <c r="D16580" s="23"/>
    </row>
    <row r="16581" ht="12.75">
      <c r="D16581" s="23"/>
    </row>
    <row r="16582" ht="12.75">
      <c r="D16582" s="23"/>
    </row>
    <row r="16583" ht="12.75">
      <c r="D16583" s="23"/>
    </row>
    <row r="16584" ht="12.75">
      <c r="D16584" s="23"/>
    </row>
    <row r="16585" ht="12.75">
      <c r="D16585" s="23"/>
    </row>
    <row r="16586" ht="12.75">
      <c r="D16586" s="23"/>
    </row>
    <row r="16587" ht="12.75">
      <c r="D16587" s="23"/>
    </row>
    <row r="16588" ht="12.75">
      <c r="D16588" s="23"/>
    </row>
    <row r="16589" ht="12.75">
      <c r="D16589" s="23"/>
    </row>
    <row r="16590" ht="12.75">
      <c r="D16590" s="23"/>
    </row>
    <row r="16591" ht="12.75">
      <c r="D16591" s="23"/>
    </row>
    <row r="16592" ht="12.75">
      <c r="D16592" s="23"/>
    </row>
    <row r="16593" ht="12.75">
      <c r="D16593" s="23"/>
    </row>
    <row r="16594" ht="12.75">
      <c r="D16594" s="23"/>
    </row>
    <row r="16595" ht="12.75">
      <c r="D16595" s="23"/>
    </row>
    <row r="16596" ht="12.75">
      <c r="D16596" s="23"/>
    </row>
    <row r="16597" ht="12.75">
      <c r="D16597" s="23"/>
    </row>
    <row r="16598" ht="12.75">
      <c r="D16598" s="23"/>
    </row>
    <row r="16599" ht="12.75">
      <c r="D16599" s="23"/>
    </row>
    <row r="16600" ht="12.75">
      <c r="D16600" s="23"/>
    </row>
    <row r="16601" ht="12.75">
      <c r="D16601" s="23"/>
    </row>
    <row r="16602" ht="12.75">
      <c r="D16602" s="23"/>
    </row>
    <row r="16603" ht="12.75">
      <c r="D16603" s="23"/>
    </row>
    <row r="16604" ht="12.75">
      <c r="D16604" s="23"/>
    </row>
    <row r="16605" ht="12.75">
      <c r="D16605" s="23"/>
    </row>
    <row r="16606" ht="12.75">
      <c r="D16606" s="23"/>
    </row>
    <row r="16607" ht="12.75">
      <c r="D16607" s="23"/>
    </row>
    <row r="16608" ht="12.75">
      <c r="D16608" s="23"/>
    </row>
    <row r="16609" ht="12.75">
      <c r="D16609" s="23"/>
    </row>
    <row r="16610" ht="12.75">
      <c r="D16610" s="23"/>
    </row>
    <row r="16611" ht="12.75">
      <c r="D16611" s="23"/>
    </row>
    <row r="16612" ht="12.75">
      <c r="D16612" s="23"/>
    </row>
    <row r="16613" ht="12.75">
      <c r="D16613" s="23"/>
    </row>
    <row r="16614" ht="12.75">
      <c r="D16614" s="23"/>
    </row>
    <row r="16615" ht="12.75">
      <c r="D16615" s="23"/>
    </row>
    <row r="16616" ht="12.75">
      <c r="D16616" s="23"/>
    </row>
    <row r="16617" ht="12.75">
      <c r="D16617" s="23"/>
    </row>
    <row r="16618" ht="12.75">
      <c r="D16618" s="23"/>
    </row>
    <row r="16619" ht="12.75">
      <c r="D16619" s="23"/>
    </row>
    <row r="16620" ht="12.75">
      <c r="D16620" s="23"/>
    </row>
    <row r="16621" ht="12.75">
      <c r="D16621" s="23"/>
    </row>
    <row r="16622" ht="12.75">
      <c r="D16622" s="23"/>
    </row>
    <row r="16623" ht="12.75">
      <c r="D16623" s="23"/>
    </row>
    <row r="16624" ht="12.75">
      <c r="D16624" s="23"/>
    </row>
    <row r="16625" ht="12.75">
      <c r="D16625" s="23"/>
    </row>
    <row r="16626" ht="12.75">
      <c r="D16626" s="23"/>
    </row>
    <row r="16627" ht="12.75">
      <c r="D16627" s="23"/>
    </row>
    <row r="16628" ht="12.75">
      <c r="D16628" s="23"/>
    </row>
    <row r="16629" ht="12.75">
      <c r="D16629" s="23"/>
    </row>
    <row r="16630" ht="12.75">
      <c r="D16630" s="23"/>
    </row>
    <row r="16631" ht="12.75">
      <c r="D16631" s="23"/>
    </row>
    <row r="16632" ht="12.75">
      <c r="D16632" s="23"/>
    </row>
    <row r="16633" ht="12.75">
      <c r="D16633" s="23"/>
    </row>
    <row r="16634" ht="12.75">
      <c r="D16634" s="23"/>
    </row>
    <row r="16635" ht="12.75">
      <c r="D16635" s="23"/>
    </row>
    <row r="16636" ht="12.75">
      <c r="D16636" s="23"/>
    </row>
    <row r="16637" ht="12.75">
      <c r="D16637" s="23"/>
    </row>
    <row r="16638" ht="12.75">
      <c r="D16638" s="23"/>
    </row>
    <row r="16639" ht="12.75">
      <c r="D16639" s="23"/>
    </row>
    <row r="16640" ht="12.75">
      <c r="D16640" s="23"/>
    </row>
    <row r="16641" ht="12.75">
      <c r="D16641" s="23"/>
    </row>
    <row r="16642" ht="12.75">
      <c r="D16642" s="23"/>
    </row>
    <row r="16643" ht="12.75">
      <c r="D16643" s="23"/>
    </row>
    <row r="16644" ht="12.75">
      <c r="D16644" s="23"/>
    </row>
    <row r="16645" ht="12.75">
      <c r="D16645" s="23"/>
    </row>
    <row r="16646" ht="12.75">
      <c r="D16646" s="23"/>
    </row>
    <row r="16647" ht="12.75">
      <c r="D16647" s="23"/>
    </row>
    <row r="16648" ht="12.75">
      <c r="D16648" s="23"/>
    </row>
    <row r="16649" ht="12.75">
      <c r="D16649" s="23"/>
    </row>
    <row r="16650" ht="12.75">
      <c r="D16650" s="23"/>
    </row>
    <row r="16651" ht="12.75">
      <c r="D16651" s="23"/>
    </row>
    <row r="16652" ht="12.75">
      <c r="D16652" s="23"/>
    </row>
    <row r="16653" ht="12.75">
      <c r="D16653" s="23"/>
    </row>
    <row r="16654" ht="12.75">
      <c r="D16654" s="23"/>
    </row>
    <row r="16655" ht="12.75">
      <c r="D16655" s="23"/>
    </row>
    <row r="16656" ht="12.75">
      <c r="D16656" s="23"/>
    </row>
    <row r="16657" ht="12.75">
      <c r="D16657" s="23"/>
    </row>
    <row r="16658" ht="12.75">
      <c r="D16658" s="23"/>
    </row>
    <row r="16659" ht="12.75">
      <c r="D16659" s="23"/>
    </row>
    <row r="16660" ht="12.75">
      <c r="D16660" s="23"/>
    </row>
    <row r="16661" ht="12.75">
      <c r="D16661" s="23"/>
    </row>
    <row r="16662" ht="12.75">
      <c r="D16662" s="23"/>
    </row>
    <row r="16663" ht="12.75">
      <c r="D16663" s="23"/>
    </row>
    <row r="16664" ht="12.75">
      <c r="D16664" s="23"/>
    </row>
    <row r="16665" ht="12.75">
      <c r="D16665" s="23"/>
    </row>
    <row r="16666" ht="12.75">
      <c r="D16666" s="23"/>
    </row>
    <row r="16667" ht="12.75">
      <c r="D16667" s="23"/>
    </row>
    <row r="16668" ht="12.75">
      <c r="D16668" s="23"/>
    </row>
    <row r="16669" ht="12.75">
      <c r="D16669" s="23"/>
    </row>
    <row r="16670" ht="12.75">
      <c r="D16670" s="23"/>
    </row>
    <row r="16671" ht="12.75">
      <c r="D16671" s="23"/>
    </row>
    <row r="16672" ht="12.75">
      <c r="D16672" s="23"/>
    </row>
    <row r="16673" ht="12.75">
      <c r="D16673" s="23"/>
    </row>
    <row r="16674" ht="12.75">
      <c r="D16674" s="23"/>
    </row>
    <row r="16675" ht="12.75">
      <c r="D16675" s="23"/>
    </row>
    <row r="16676" ht="12.75">
      <c r="D16676" s="23"/>
    </row>
    <row r="16677" ht="12.75">
      <c r="D16677" s="23"/>
    </row>
    <row r="16678" ht="12.75">
      <c r="D16678" s="23"/>
    </row>
    <row r="16679" ht="12.75">
      <c r="D16679" s="23"/>
    </row>
    <row r="16680" ht="12.75">
      <c r="D16680" s="23"/>
    </row>
    <row r="16681" ht="12.75">
      <c r="D16681" s="23"/>
    </row>
    <row r="16682" ht="12.75">
      <c r="D16682" s="23"/>
    </row>
    <row r="16683" ht="12.75">
      <c r="D16683" s="23"/>
    </row>
    <row r="16684" ht="12.75">
      <c r="D16684" s="23"/>
    </row>
    <row r="16685" ht="12.75">
      <c r="D16685" s="23"/>
    </row>
    <row r="16686" ht="12.75">
      <c r="D16686" s="23"/>
    </row>
    <row r="16687" ht="12.75">
      <c r="D16687" s="23"/>
    </row>
    <row r="16688" ht="12.75">
      <c r="D16688" s="23"/>
    </row>
    <row r="16689" ht="12.75">
      <c r="D16689" s="23"/>
    </row>
    <row r="16690" ht="12.75">
      <c r="D16690" s="23"/>
    </row>
    <row r="16691" ht="12.75">
      <c r="D16691" s="23"/>
    </row>
    <row r="16692" ht="12.75">
      <c r="D16692" s="23"/>
    </row>
    <row r="16693" ht="12.75">
      <c r="D16693" s="23"/>
    </row>
    <row r="16694" ht="12.75">
      <c r="D16694" s="23"/>
    </row>
    <row r="16695" ht="12.75">
      <c r="D16695" s="23"/>
    </row>
    <row r="16696" ht="12.75">
      <c r="D16696" s="23"/>
    </row>
    <row r="16697" ht="12.75">
      <c r="D16697" s="23"/>
    </row>
    <row r="16698" ht="12.75">
      <c r="D16698" s="23"/>
    </row>
    <row r="16699" ht="12.75">
      <c r="D16699" s="23"/>
    </row>
    <row r="16700" ht="12.75">
      <c r="D16700" s="23"/>
    </row>
    <row r="16701" ht="12.75">
      <c r="D16701" s="23"/>
    </row>
    <row r="16702" ht="12.75">
      <c r="D16702" s="23"/>
    </row>
    <row r="16703" ht="12.75">
      <c r="D16703" s="23"/>
    </row>
    <row r="16704" ht="12.75">
      <c r="D16704" s="23"/>
    </row>
    <row r="16705" ht="12.75">
      <c r="D16705" s="23"/>
    </row>
    <row r="16706" ht="12.75">
      <c r="D16706" s="23"/>
    </row>
    <row r="16707" ht="12.75">
      <c r="D16707" s="23"/>
    </row>
    <row r="16708" ht="12.75">
      <c r="D16708" s="23"/>
    </row>
    <row r="16709" ht="12.75">
      <c r="D16709" s="23"/>
    </row>
    <row r="16710" ht="12.75">
      <c r="D16710" s="23"/>
    </row>
    <row r="16711" ht="12.75">
      <c r="D16711" s="23"/>
    </row>
    <row r="16712" ht="12.75">
      <c r="D16712" s="23"/>
    </row>
    <row r="16713" ht="12.75">
      <c r="D16713" s="23"/>
    </row>
    <row r="16714" ht="12.75">
      <c r="D16714" s="23"/>
    </row>
    <row r="16715" ht="12.75">
      <c r="D16715" s="23"/>
    </row>
    <row r="16716" ht="12.75">
      <c r="D16716" s="23"/>
    </row>
    <row r="16717" ht="12.75">
      <c r="D16717" s="23"/>
    </row>
    <row r="16718" ht="12.75">
      <c r="D16718" s="23"/>
    </row>
    <row r="16719" ht="12.75">
      <c r="D16719" s="23"/>
    </row>
    <row r="16720" ht="12.75">
      <c r="D16720" s="23"/>
    </row>
    <row r="16721" ht="12.75">
      <c r="D16721" s="23"/>
    </row>
    <row r="16722" ht="12.75">
      <c r="D16722" s="23"/>
    </row>
    <row r="16723" ht="12.75">
      <c r="D16723" s="23"/>
    </row>
    <row r="16724" ht="12.75">
      <c r="D16724" s="23"/>
    </row>
    <row r="16725" ht="12.75">
      <c r="D16725" s="23"/>
    </row>
    <row r="16726" ht="12.75">
      <c r="D16726" s="23"/>
    </row>
    <row r="16727" ht="12.75">
      <c r="D16727" s="23"/>
    </row>
    <row r="16728" ht="12.75">
      <c r="D16728" s="23"/>
    </row>
    <row r="16729" ht="12.75">
      <c r="D16729" s="23"/>
    </row>
    <row r="16730" ht="12.75">
      <c r="D16730" s="23"/>
    </row>
    <row r="16731" ht="12.75">
      <c r="D16731" s="23"/>
    </row>
    <row r="16732" ht="12.75">
      <c r="D16732" s="23"/>
    </row>
    <row r="16733" ht="12.75">
      <c r="D16733" s="23"/>
    </row>
    <row r="16734" ht="12.75">
      <c r="D16734" s="23"/>
    </row>
    <row r="16735" ht="12.75">
      <c r="D16735" s="23"/>
    </row>
    <row r="16736" ht="12.75">
      <c r="D16736" s="23"/>
    </row>
    <row r="16737" ht="12.75">
      <c r="D16737" s="23"/>
    </row>
    <row r="16738" ht="12.75">
      <c r="D16738" s="23"/>
    </row>
    <row r="16739" ht="12.75">
      <c r="D16739" s="23"/>
    </row>
    <row r="16740" ht="12.75">
      <c r="D16740" s="23"/>
    </row>
    <row r="16741" ht="12.75">
      <c r="D16741" s="23"/>
    </row>
    <row r="16742" ht="12.75">
      <c r="D16742" s="23"/>
    </row>
    <row r="16743" ht="12.75">
      <c r="D16743" s="23"/>
    </row>
    <row r="16744" ht="12.75">
      <c r="D16744" s="23"/>
    </row>
    <row r="16745" ht="12.75">
      <c r="D16745" s="23"/>
    </row>
    <row r="16746" ht="12.75">
      <c r="D16746" s="23"/>
    </row>
    <row r="16747" ht="12.75">
      <c r="D16747" s="23"/>
    </row>
    <row r="16748" ht="12.75">
      <c r="D16748" s="23"/>
    </row>
    <row r="16749" ht="12.75">
      <c r="D16749" s="23"/>
    </row>
    <row r="16750" ht="12.75">
      <c r="D16750" s="23"/>
    </row>
    <row r="16751" ht="12.75">
      <c r="D16751" s="23"/>
    </row>
    <row r="16752" ht="12.75">
      <c r="D16752" s="23"/>
    </row>
    <row r="16753" ht="12.75">
      <c r="D16753" s="23"/>
    </row>
    <row r="16754" ht="12.75">
      <c r="D16754" s="23"/>
    </row>
    <row r="16755" ht="12.75">
      <c r="D16755" s="23"/>
    </row>
    <row r="16756" ht="12.75">
      <c r="D16756" s="23"/>
    </row>
    <row r="16757" ht="12.75">
      <c r="D16757" s="23"/>
    </row>
    <row r="16758" ht="12.75">
      <c r="D16758" s="23"/>
    </row>
    <row r="16759" ht="12.75">
      <c r="D16759" s="23"/>
    </row>
    <row r="16760" ht="12.75">
      <c r="D16760" s="23"/>
    </row>
    <row r="16761" ht="12.75">
      <c r="D16761" s="23"/>
    </row>
    <row r="16762" ht="12.75">
      <c r="D16762" s="23"/>
    </row>
    <row r="16763" ht="12.75">
      <c r="D16763" s="23"/>
    </row>
    <row r="16764" ht="12.75">
      <c r="D16764" s="23"/>
    </row>
    <row r="16765" ht="12.75">
      <c r="D16765" s="23"/>
    </row>
    <row r="16766" ht="12.75">
      <c r="D16766" s="23"/>
    </row>
    <row r="16767" ht="12.75">
      <c r="D16767" s="23"/>
    </row>
    <row r="16768" ht="12.75">
      <c r="D16768" s="23"/>
    </row>
    <row r="16769" ht="12.75">
      <c r="D16769" s="23"/>
    </row>
    <row r="16770" ht="12.75">
      <c r="D16770" s="23"/>
    </row>
    <row r="16771" ht="12.75">
      <c r="D16771" s="23"/>
    </row>
    <row r="16772" ht="12.75">
      <c r="D16772" s="23"/>
    </row>
    <row r="16773" ht="12.75">
      <c r="D16773" s="23"/>
    </row>
    <row r="16774" ht="12.75">
      <c r="D16774" s="23"/>
    </row>
    <row r="16775" ht="12.75">
      <c r="D16775" s="23"/>
    </row>
    <row r="16776" ht="12.75">
      <c r="D16776" s="23"/>
    </row>
    <row r="16777" ht="12.75">
      <c r="D16777" s="23"/>
    </row>
    <row r="16778" ht="12.75">
      <c r="D16778" s="23"/>
    </row>
    <row r="16779" ht="12.75">
      <c r="D16779" s="23"/>
    </row>
    <row r="16780" ht="12.75">
      <c r="D16780" s="23"/>
    </row>
    <row r="16781" ht="12.75">
      <c r="D16781" s="23"/>
    </row>
    <row r="16782" ht="12.75">
      <c r="D16782" s="23"/>
    </row>
    <row r="16783" ht="12.75">
      <c r="D16783" s="23"/>
    </row>
    <row r="16784" ht="12.75">
      <c r="D16784" s="23"/>
    </row>
    <row r="16785" ht="12.75">
      <c r="D16785" s="23"/>
    </row>
    <row r="16786" ht="12.75">
      <c r="D16786" s="23"/>
    </row>
    <row r="16787" ht="12.75">
      <c r="D16787" s="23"/>
    </row>
    <row r="16788" ht="12.75">
      <c r="D16788" s="23"/>
    </row>
    <row r="16789" ht="12.75">
      <c r="D16789" s="23"/>
    </row>
    <row r="16790" ht="12.75">
      <c r="D16790" s="23"/>
    </row>
    <row r="16791" ht="12.75">
      <c r="D16791" s="23"/>
    </row>
    <row r="16792" ht="12.75">
      <c r="D16792" s="23"/>
    </row>
    <row r="16793" ht="12.75">
      <c r="D16793" s="23"/>
    </row>
    <row r="16794" ht="12.75">
      <c r="D16794" s="23"/>
    </row>
    <row r="16795" ht="12.75">
      <c r="D16795" s="23"/>
    </row>
    <row r="16796" ht="12.75">
      <c r="D16796" s="23"/>
    </row>
    <row r="16797" ht="12.75">
      <c r="D16797" s="23"/>
    </row>
    <row r="16798" ht="12.75">
      <c r="D16798" s="23"/>
    </row>
    <row r="16799" ht="12.75">
      <c r="D16799" s="23"/>
    </row>
    <row r="16800" ht="12.75">
      <c r="D16800" s="23"/>
    </row>
    <row r="16801" ht="12.75">
      <c r="D16801" s="23"/>
    </row>
    <row r="16802" ht="12.75">
      <c r="D16802" s="23"/>
    </row>
    <row r="16803" ht="12.75">
      <c r="D16803" s="23"/>
    </row>
    <row r="16804" ht="12.75">
      <c r="D16804" s="23"/>
    </row>
    <row r="16805" ht="12.75">
      <c r="D16805" s="23"/>
    </row>
    <row r="16806" ht="12.75">
      <c r="D16806" s="23"/>
    </row>
    <row r="16807" ht="12.75">
      <c r="D16807" s="23"/>
    </row>
    <row r="16808" ht="12.75">
      <c r="D16808" s="23"/>
    </row>
    <row r="16809" ht="12.75">
      <c r="D16809" s="23"/>
    </row>
    <row r="16810" ht="12.75">
      <c r="D16810" s="23"/>
    </row>
    <row r="16811" ht="12.75">
      <c r="D16811" s="23"/>
    </row>
    <row r="16812" ht="12.75">
      <c r="D16812" s="23"/>
    </row>
    <row r="16813" ht="12.75">
      <c r="D16813" s="23"/>
    </row>
    <row r="16814" ht="12.75">
      <c r="D16814" s="23"/>
    </row>
    <row r="16815" ht="12.75">
      <c r="D16815" s="23"/>
    </row>
    <row r="16816" ht="12.75">
      <c r="D16816" s="23"/>
    </row>
    <row r="16817" ht="12.75">
      <c r="D16817" s="23"/>
    </row>
    <row r="16818" ht="12.75">
      <c r="D16818" s="23"/>
    </row>
    <row r="16819" ht="12.75">
      <c r="D16819" s="23"/>
    </row>
    <row r="16820" ht="12.75">
      <c r="D16820" s="23"/>
    </row>
    <row r="16821" ht="12.75">
      <c r="D16821" s="23"/>
    </row>
    <row r="16822" ht="12.75">
      <c r="D16822" s="23"/>
    </row>
    <row r="16823" ht="12.75">
      <c r="D16823" s="23"/>
    </row>
    <row r="16824" ht="12.75">
      <c r="D16824" s="23"/>
    </row>
    <row r="16825" ht="12.75">
      <c r="D16825" s="23"/>
    </row>
    <row r="16826" ht="12.75">
      <c r="D16826" s="23"/>
    </row>
    <row r="16827" ht="12.75">
      <c r="D16827" s="23"/>
    </row>
    <row r="16828" ht="12.75">
      <c r="D16828" s="23"/>
    </row>
    <row r="16829" ht="12.75">
      <c r="D16829" s="23"/>
    </row>
    <row r="16830" ht="12.75">
      <c r="D16830" s="23"/>
    </row>
    <row r="16831" ht="12.75">
      <c r="D16831" s="23"/>
    </row>
    <row r="16832" ht="12.75">
      <c r="D16832" s="23"/>
    </row>
    <row r="16833" ht="12.75">
      <c r="D16833" s="23"/>
    </row>
    <row r="16834" ht="12.75">
      <c r="D16834" s="23"/>
    </row>
    <row r="16835" ht="12.75">
      <c r="D16835" s="23"/>
    </row>
    <row r="16836" ht="12.75">
      <c r="D16836" s="23"/>
    </row>
    <row r="16837" ht="12.75">
      <c r="D16837" s="23"/>
    </row>
    <row r="16838" ht="12.75">
      <c r="D16838" s="23"/>
    </row>
    <row r="16839" ht="12.75">
      <c r="D16839" s="23"/>
    </row>
    <row r="16840" ht="12.75">
      <c r="D16840" s="23"/>
    </row>
    <row r="16841" ht="12.75">
      <c r="D16841" s="23"/>
    </row>
    <row r="16842" ht="12.75">
      <c r="D16842" s="23"/>
    </row>
    <row r="16843" ht="12.75">
      <c r="D16843" s="23"/>
    </row>
    <row r="16844" ht="12.75">
      <c r="D16844" s="23"/>
    </row>
    <row r="16845" ht="12.75">
      <c r="D16845" s="23"/>
    </row>
    <row r="16846" ht="12.75">
      <c r="D16846" s="23"/>
    </row>
    <row r="16847" ht="12.75">
      <c r="D16847" s="23"/>
    </row>
    <row r="16848" ht="12.75">
      <c r="D16848" s="23"/>
    </row>
    <row r="16849" ht="12.75">
      <c r="D16849" s="23"/>
    </row>
    <row r="16850" ht="12.75">
      <c r="D16850" s="23"/>
    </row>
    <row r="16851" ht="12.75">
      <c r="D16851" s="23"/>
    </row>
    <row r="16852" ht="12.75">
      <c r="D16852" s="23"/>
    </row>
    <row r="16853" ht="12.75">
      <c r="D16853" s="23"/>
    </row>
    <row r="16854" ht="12.75">
      <c r="D16854" s="23"/>
    </row>
    <row r="16855" ht="12.75">
      <c r="D16855" s="23"/>
    </row>
    <row r="16856" ht="12.75">
      <c r="D16856" s="23"/>
    </row>
    <row r="16857" ht="12.75">
      <c r="D16857" s="23"/>
    </row>
    <row r="16858" ht="12.75">
      <c r="D16858" s="23"/>
    </row>
    <row r="16859" ht="12.75">
      <c r="D16859" s="23"/>
    </row>
    <row r="16860" ht="12.75">
      <c r="D16860" s="23"/>
    </row>
    <row r="16861" ht="12.75">
      <c r="D16861" s="23"/>
    </row>
    <row r="16862" ht="12.75">
      <c r="D16862" s="23"/>
    </row>
    <row r="16863" ht="12.75">
      <c r="D16863" s="23"/>
    </row>
    <row r="16864" ht="12.75">
      <c r="D16864" s="23"/>
    </row>
    <row r="16865" ht="12.75">
      <c r="D16865" s="23"/>
    </row>
    <row r="16866" ht="12.75">
      <c r="D16866" s="23"/>
    </row>
    <row r="16867" ht="12.75">
      <c r="D16867" s="23"/>
    </row>
    <row r="16868" ht="12.75">
      <c r="D16868" s="23"/>
    </row>
    <row r="16869" ht="12.75">
      <c r="D16869" s="23"/>
    </row>
    <row r="16870" ht="12.75">
      <c r="D16870" s="23"/>
    </row>
    <row r="16871" ht="12.75">
      <c r="D16871" s="23"/>
    </row>
    <row r="16872" ht="12.75">
      <c r="D16872" s="23"/>
    </row>
    <row r="16873" ht="12.75">
      <c r="D16873" s="23"/>
    </row>
    <row r="16874" ht="12.75">
      <c r="D16874" s="23"/>
    </row>
    <row r="16875" ht="12.75">
      <c r="D16875" s="23"/>
    </row>
    <row r="16876" ht="12.75">
      <c r="D16876" s="23"/>
    </row>
    <row r="16877" ht="12.75">
      <c r="D16877" s="23"/>
    </row>
    <row r="16878" ht="12.75">
      <c r="D16878" s="23"/>
    </row>
    <row r="16879" ht="12.75">
      <c r="D16879" s="23"/>
    </row>
    <row r="16880" ht="12.75">
      <c r="D16880" s="23"/>
    </row>
    <row r="16881" ht="12.75">
      <c r="D16881" s="23"/>
    </row>
    <row r="16882" ht="12.75">
      <c r="D16882" s="23"/>
    </row>
    <row r="16883" ht="12.75">
      <c r="D16883" s="23"/>
    </row>
    <row r="16884" ht="12.75">
      <c r="D16884" s="23"/>
    </row>
    <row r="16885" ht="12.75">
      <c r="D16885" s="23"/>
    </row>
    <row r="16886" ht="12.75">
      <c r="D16886" s="23"/>
    </row>
    <row r="16887" ht="12.75">
      <c r="D16887" s="23"/>
    </row>
    <row r="16888" ht="12.75">
      <c r="D16888" s="23"/>
    </row>
    <row r="16889" ht="12.75">
      <c r="D16889" s="23"/>
    </row>
    <row r="16890" ht="12.75">
      <c r="D16890" s="23"/>
    </row>
    <row r="16891" ht="12.75">
      <c r="D16891" s="23"/>
    </row>
    <row r="16892" ht="12.75">
      <c r="D16892" s="23"/>
    </row>
    <row r="16893" ht="12.75">
      <c r="D16893" s="23"/>
    </row>
    <row r="16894" ht="12.75">
      <c r="D16894" s="23"/>
    </row>
    <row r="16895" ht="12.75">
      <c r="D16895" s="23"/>
    </row>
    <row r="16896" ht="12.75">
      <c r="D16896" s="23"/>
    </row>
    <row r="16897" ht="12.75">
      <c r="D16897" s="23"/>
    </row>
    <row r="16898" ht="12.75">
      <c r="D16898" s="23"/>
    </row>
    <row r="16899" ht="12.75">
      <c r="D16899" s="23"/>
    </row>
    <row r="16900" ht="12.75">
      <c r="D16900" s="23"/>
    </row>
    <row r="16901" ht="12.75">
      <c r="D16901" s="23"/>
    </row>
    <row r="16902" ht="12.75">
      <c r="D16902" s="23"/>
    </row>
    <row r="16903" ht="12.75">
      <c r="D16903" s="23"/>
    </row>
    <row r="16904" ht="12.75">
      <c r="D16904" s="23"/>
    </row>
    <row r="16905" ht="12.75">
      <c r="D16905" s="23"/>
    </row>
    <row r="16906" ht="12.75">
      <c r="D16906" s="23"/>
    </row>
    <row r="16907" ht="12.75">
      <c r="D16907" s="23"/>
    </row>
    <row r="16908" ht="12.75">
      <c r="D16908" s="23"/>
    </row>
    <row r="16909" ht="12.75">
      <c r="D16909" s="23"/>
    </row>
    <row r="16910" ht="12.75">
      <c r="D16910" s="23"/>
    </row>
    <row r="16911" ht="12.75">
      <c r="D16911" s="23"/>
    </row>
    <row r="16912" ht="12.75">
      <c r="D16912" s="23"/>
    </row>
    <row r="16913" ht="12.75">
      <c r="D16913" s="23"/>
    </row>
    <row r="16914" ht="12.75">
      <c r="D16914" s="23"/>
    </row>
    <row r="16915" ht="12.75">
      <c r="D16915" s="23"/>
    </row>
    <row r="16916" ht="12.75">
      <c r="D16916" s="23"/>
    </row>
    <row r="16917" ht="12.75">
      <c r="D16917" s="23"/>
    </row>
    <row r="16918" ht="12.75">
      <c r="D16918" s="23"/>
    </row>
    <row r="16919" ht="12.75">
      <c r="D16919" s="23"/>
    </row>
    <row r="16920" ht="12.75">
      <c r="D16920" s="23"/>
    </row>
    <row r="16921" ht="12.75">
      <c r="D16921" s="23"/>
    </row>
    <row r="16922" ht="12.75">
      <c r="D16922" s="23"/>
    </row>
    <row r="16923" ht="12.75">
      <c r="D16923" s="23"/>
    </row>
    <row r="16924" ht="12.75">
      <c r="D16924" s="23"/>
    </row>
    <row r="16925" ht="12.75">
      <c r="D16925" s="23"/>
    </row>
    <row r="16926" ht="12.75">
      <c r="D16926" s="23"/>
    </row>
    <row r="16927" ht="12.75">
      <c r="D16927" s="23"/>
    </row>
    <row r="16928" ht="12.75">
      <c r="D16928" s="23"/>
    </row>
    <row r="16929" ht="12.75">
      <c r="D16929" s="23"/>
    </row>
    <row r="16930" ht="12.75">
      <c r="D16930" s="23"/>
    </row>
    <row r="16931" ht="12.75">
      <c r="D16931" s="23"/>
    </row>
    <row r="16932" ht="12.75">
      <c r="D16932" s="23"/>
    </row>
    <row r="16933" ht="12.75">
      <c r="D16933" s="23"/>
    </row>
    <row r="16934" ht="12.75">
      <c r="D16934" s="23"/>
    </row>
    <row r="16935" ht="12.75">
      <c r="D16935" s="23"/>
    </row>
    <row r="16936" ht="12.75">
      <c r="D16936" s="23"/>
    </row>
    <row r="16937" ht="12.75">
      <c r="D16937" s="23"/>
    </row>
    <row r="16938" ht="12.75">
      <c r="D16938" s="23"/>
    </row>
    <row r="16939" ht="12.75">
      <c r="D16939" s="23"/>
    </row>
    <row r="16940" ht="12.75">
      <c r="D16940" s="23"/>
    </row>
    <row r="16941" ht="12.75">
      <c r="D16941" s="23"/>
    </row>
    <row r="16942" ht="12.75">
      <c r="D16942" s="23"/>
    </row>
    <row r="16943" ht="12.75">
      <c r="D16943" s="23"/>
    </row>
    <row r="16944" ht="12.75">
      <c r="D16944" s="23"/>
    </row>
    <row r="16945" ht="12.75">
      <c r="D16945" s="23"/>
    </row>
    <row r="16946" ht="12.75">
      <c r="D16946" s="23"/>
    </row>
    <row r="16947" ht="12.75">
      <c r="D16947" s="23"/>
    </row>
    <row r="16948" ht="12.75">
      <c r="D16948" s="23"/>
    </row>
    <row r="16949" ht="12.75">
      <c r="D16949" s="23"/>
    </row>
    <row r="16950" ht="12.75">
      <c r="D16950" s="23"/>
    </row>
    <row r="16951" ht="12.75">
      <c r="D16951" s="23"/>
    </row>
    <row r="16952" ht="12.75">
      <c r="D16952" s="23"/>
    </row>
    <row r="16953" ht="12.75">
      <c r="D16953" s="23"/>
    </row>
    <row r="16954" ht="12.75">
      <c r="D16954" s="23"/>
    </row>
    <row r="16955" ht="12.75">
      <c r="D16955" s="23"/>
    </row>
    <row r="16956" ht="12.75">
      <c r="D16956" s="23"/>
    </row>
    <row r="16957" ht="12.75">
      <c r="D16957" s="23"/>
    </row>
    <row r="16958" ht="12.75">
      <c r="D16958" s="23"/>
    </row>
    <row r="16959" ht="12.75">
      <c r="D16959" s="23"/>
    </row>
    <row r="16960" ht="12.75">
      <c r="D16960" s="23"/>
    </row>
    <row r="16961" ht="12.75">
      <c r="D16961" s="23"/>
    </row>
    <row r="16962" ht="12.75">
      <c r="D16962" s="23"/>
    </row>
    <row r="16963" ht="12.75">
      <c r="D16963" s="23"/>
    </row>
    <row r="16964" ht="12.75">
      <c r="D16964" s="23"/>
    </row>
    <row r="16965" ht="12.75">
      <c r="D16965" s="23"/>
    </row>
    <row r="16966" ht="12.75">
      <c r="D16966" s="23"/>
    </row>
    <row r="16967" ht="12.75">
      <c r="D16967" s="23"/>
    </row>
    <row r="16968" ht="12.75">
      <c r="D16968" s="23"/>
    </row>
    <row r="16969" ht="12.75">
      <c r="D16969" s="23"/>
    </row>
    <row r="16970" ht="12.75">
      <c r="D16970" s="23"/>
    </row>
    <row r="16971" ht="12.75">
      <c r="D16971" s="23"/>
    </row>
    <row r="16972" ht="12.75">
      <c r="D16972" s="23"/>
    </row>
    <row r="16973" ht="12.75">
      <c r="D16973" s="23"/>
    </row>
    <row r="16974" ht="12.75">
      <c r="D16974" s="23"/>
    </row>
    <row r="16975" ht="12.75">
      <c r="D16975" s="23"/>
    </row>
    <row r="16976" ht="12.75">
      <c r="D16976" s="23"/>
    </row>
    <row r="16977" ht="12.75">
      <c r="D16977" s="23"/>
    </row>
    <row r="16978" ht="12.75">
      <c r="D16978" s="23"/>
    </row>
    <row r="16979" ht="12.75">
      <c r="D16979" s="23"/>
    </row>
    <row r="16980" ht="12.75">
      <c r="D16980" s="23"/>
    </row>
    <row r="16981" ht="12.75">
      <c r="D16981" s="23"/>
    </row>
    <row r="16982" ht="12.75">
      <c r="D16982" s="23"/>
    </row>
    <row r="16983" ht="12.75">
      <c r="D16983" s="23"/>
    </row>
    <row r="16984" ht="12.75">
      <c r="D16984" s="23"/>
    </row>
    <row r="16985" ht="12.75">
      <c r="D16985" s="23"/>
    </row>
    <row r="16986" ht="12.75">
      <c r="D16986" s="23"/>
    </row>
    <row r="16987" ht="12.75">
      <c r="D16987" s="23"/>
    </row>
    <row r="16988" ht="12.75">
      <c r="D16988" s="23"/>
    </row>
    <row r="16989" ht="12.75">
      <c r="D16989" s="23"/>
    </row>
    <row r="16990" ht="12.75">
      <c r="D16990" s="23"/>
    </row>
    <row r="16991" ht="12.75">
      <c r="D16991" s="23"/>
    </row>
    <row r="16992" ht="12.75">
      <c r="D16992" s="23"/>
    </row>
    <row r="16993" ht="12.75">
      <c r="D16993" s="23"/>
    </row>
    <row r="16994" ht="12.75">
      <c r="D16994" s="23"/>
    </row>
    <row r="16995" ht="12.75">
      <c r="D16995" s="23"/>
    </row>
    <row r="16996" ht="12.75">
      <c r="D16996" s="23"/>
    </row>
    <row r="16997" ht="12.75">
      <c r="D16997" s="23"/>
    </row>
    <row r="16998" ht="12.75">
      <c r="D16998" s="23"/>
    </row>
    <row r="16999" ht="12.75">
      <c r="D16999" s="23"/>
    </row>
    <row r="17000" ht="12.75">
      <c r="D17000" s="23"/>
    </row>
    <row r="17001" ht="12.75">
      <c r="D17001" s="23"/>
    </row>
    <row r="17002" ht="12.75">
      <c r="D17002" s="23"/>
    </row>
    <row r="17003" ht="12.75">
      <c r="D17003" s="23"/>
    </row>
    <row r="17004" ht="12.75">
      <c r="D17004" s="23"/>
    </row>
    <row r="17005" ht="12.75">
      <c r="D17005" s="23"/>
    </row>
    <row r="17006" ht="12.75">
      <c r="D17006" s="23"/>
    </row>
  </sheetData>
  <sheetProtection/>
  <mergeCells count="5">
    <mergeCell ref="A24:D24"/>
    <mergeCell ref="A11:D11"/>
    <mergeCell ref="A20:D20"/>
    <mergeCell ref="A3:D3"/>
    <mergeCell ref="A7:D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3" sqref="G3:I3"/>
    </sheetView>
  </sheetViews>
  <sheetFormatPr defaultColWidth="9.140625" defaultRowHeight="12.75"/>
  <cols>
    <col min="1" max="1" width="6.8515625" style="0" customWidth="1"/>
    <col min="2" max="2" width="6.57421875" style="0" bestFit="1" customWidth="1"/>
    <col min="3" max="3" width="2.7109375" style="0" bestFit="1" customWidth="1"/>
    <col min="4" max="4" width="33.57421875" style="0" customWidth="1"/>
    <col min="5" max="6" width="10.7109375" style="0" customWidth="1"/>
    <col min="7" max="8" width="11.7109375" style="0" customWidth="1"/>
    <col min="9" max="9" width="11.421875" style="0" customWidth="1"/>
  </cols>
  <sheetData>
    <row r="2" ht="16.5" thickBot="1">
      <c r="B2" s="36" t="s">
        <v>325</v>
      </c>
    </row>
    <row r="3" spans="1:9" ht="16.5" thickBot="1" thickTop="1">
      <c r="A3" s="359" t="s">
        <v>171</v>
      </c>
      <c r="B3" s="360"/>
      <c r="C3" s="360"/>
      <c r="D3" s="361"/>
      <c r="E3" s="321"/>
      <c r="F3" s="321"/>
      <c r="G3" s="370"/>
      <c r="H3" s="294"/>
      <c r="I3" s="324"/>
    </row>
    <row r="4" spans="5:9" s="1" customFormat="1" ht="14.25" thickBot="1" thickTop="1">
      <c r="E4" s="264">
        <v>2015</v>
      </c>
      <c r="F4" s="264">
        <v>2015</v>
      </c>
      <c r="G4" s="264" t="s">
        <v>253</v>
      </c>
      <c r="H4" s="264">
        <v>2015</v>
      </c>
      <c r="I4" s="270"/>
    </row>
    <row r="5" spans="5:9" s="1" customFormat="1" ht="14.25" thickBot="1" thickTop="1">
      <c r="E5" s="265" t="s">
        <v>204</v>
      </c>
      <c r="F5" s="265" t="s">
        <v>274</v>
      </c>
      <c r="G5" s="264" t="s">
        <v>268</v>
      </c>
      <c r="H5" s="265" t="s">
        <v>307</v>
      </c>
      <c r="I5" s="270"/>
    </row>
    <row r="6" spans="5:9" s="1" customFormat="1" ht="12.75" thickBot="1" thickTop="1">
      <c r="E6" s="265" t="s">
        <v>201</v>
      </c>
      <c r="F6" s="265" t="s">
        <v>203</v>
      </c>
      <c r="G6" s="265"/>
      <c r="H6" s="265" t="s">
        <v>203</v>
      </c>
      <c r="I6" s="323"/>
    </row>
    <row r="7" spans="1:9" s="5" customFormat="1" ht="12.75" customHeight="1" thickTop="1">
      <c r="A7" s="364" t="s">
        <v>67</v>
      </c>
      <c r="B7" s="364"/>
      <c r="C7" s="364"/>
      <c r="D7" s="364"/>
      <c r="E7" s="186">
        <f>E8+E9+E10+E11</f>
        <v>99250</v>
      </c>
      <c r="F7" s="186">
        <f>F9+F10+F11</f>
        <v>99250</v>
      </c>
      <c r="G7" s="196">
        <f>G9+G11</f>
        <v>53065.97</v>
      </c>
      <c r="H7" s="186">
        <f>H9+H10+H11</f>
        <v>99250</v>
      </c>
      <c r="I7" s="322" t="s">
        <v>289</v>
      </c>
    </row>
    <row r="8" spans="1:9" s="5" customFormat="1" ht="12.75" customHeight="1">
      <c r="A8" s="17" t="s">
        <v>69</v>
      </c>
      <c r="B8" s="3">
        <v>633006</v>
      </c>
      <c r="C8" s="2"/>
      <c r="D8" s="2" t="s">
        <v>71</v>
      </c>
      <c r="E8" s="9">
        <v>0</v>
      </c>
      <c r="F8" s="9">
        <v>0</v>
      </c>
      <c r="G8" s="197">
        <v>0</v>
      </c>
      <c r="H8" s="9">
        <v>0</v>
      </c>
      <c r="I8" s="209"/>
    </row>
    <row r="9" spans="1:9" s="5" customFormat="1" ht="12.75" customHeight="1">
      <c r="A9" s="142"/>
      <c r="B9" s="143"/>
      <c r="C9" s="144"/>
      <c r="D9" s="144" t="s">
        <v>234</v>
      </c>
      <c r="E9" s="141">
        <v>20850</v>
      </c>
      <c r="F9" s="141">
        <v>20850</v>
      </c>
      <c r="G9" s="198">
        <v>17625</v>
      </c>
      <c r="H9" s="141">
        <v>20850</v>
      </c>
      <c r="I9" s="209"/>
    </row>
    <row r="10" spans="1:10" s="5" customFormat="1" ht="12.75" customHeight="1">
      <c r="A10" s="142"/>
      <c r="B10" s="143">
        <v>637004</v>
      </c>
      <c r="C10" s="144"/>
      <c r="D10" s="144" t="s">
        <v>238</v>
      </c>
      <c r="E10" s="141">
        <v>1000</v>
      </c>
      <c r="F10" s="141">
        <v>1000</v>
      </c>
      <c r="G10" s="198">
        <v>0</v>
      </c>
      <c r="H10" s="141">
        <v>1000</v>
      </c>
      <c r="I10" s="209"/>
      <c r="J10" s="173"/>
    </row>
    <row r="11" spans="1:9" s="5" customFormat="1" ht="12.75" customHeight="1">
      <c r="A11" s="17" t="s">
        <v>69</v>
      </c>
      <c r="B11" s="3">
        <v>637004</v>
      </c>
      <c r="C11" s="2"/>
      <c r="D11" s="2" t="s">
        <v>72</v>
      </c>
      <c r="E11" s="9">
        <v>77400</v>
      </c>
      <c r="F11" s="9">
        <v>77400</v>
      </c>
      <c r="G11" s="197">
        <v>35440.97</v>
      </c>
      <c r="H11" s="9">
        <v>77400</v>
      </c>
      <c r="I11" s="209"/>
    </row>
    <row r="12" spans="1:10" s="11" customFormat="1" ht="12.75" customHeight="1">
      <c r="A12" s="364" t="s">
        <v>68</v>
      </c>
      <c r="B12" s="364"/>
      <c r="C12" s="364"/>
      <c r="D12" s="364"/>
      <c r="E12" s="187">
        <f>SUM(E13:E14)</f>
        <v>3700</v>
      </c>
      <c r="F12" s="187">
        <f>F13+F14</f>
        <v>3700</v>
      </c>
      <c r="G12" s="199">
        <f>G13+G14</f>
        <v>1844.7</v>
      </c>
      <c r="H12" s="187">
        <f>H13+H14</f>
        <v>3700</v>
      </c>
      <c r="I12" s="204" t="s">
        <v>290</v>
      </c>
      <c r="J12" s="174"/>
    </row>
    <row r="13" spans="1:9" s="5" customFormat="1" ht="12.75" customHeight="1">
      <c r="A13" s="46" t="s">
        <v>70</v>
      </c>
      <c r="B13" s="6">
        <v>634001</v>
      </c>
      <c r="C13" s="7"/>
      <c r="D13" s="6" t="s">
        <v>166</v>
      </c>
      <c r="E13" s="9">
        <v>3500</v>
      </c>
      <c r="F13" s="9">
        <v>3500</v>
      </c>
      <c r="G13" s="197">
        <v>1769.72</v>
      </c>
      <c r="H13" s="9">
        <v>3500</v>
      </c>
      <c r="I13" s="209"/>
    </row>
    <row r="14" spans="1:9" s="5" customFormat="1" ht="12.75" customHeight="1">
      <c r="A14" s="46" t="s">
        <v>70</v>
      </c>
      <c r="B14" s="6">
        <v>637004</v>
      </c>
      <c r="C14" s="7"/>
      <c r="D14" s="6" t="s">
        <v>54</v>
      </c>
      <c r="E14" s="9">
        <v>200</v>
      </c>
      <c r="F14" s="9">
        <v>200</v>
      </c>
      <c r="G14" s="197">
        <v>74.98</v>
      </c>
      <c r="H14" s="9">
        <v>200</v>
      </c>
      <c r="I14" s="209"/>
    </row>
    <row r="15" spans="1:9" s="5" customFormat="1" ht="24.75" customHeight="1">
      <c r="A15" s="365" t="s">
        <v>209</v>
      </c>
      <c r="B15" s="365"/>
      <c r="C15" s="365"/>
      <c r="D15" s="365"/>
      <c r="E15" s="190">
        <f>E7+E12</f>
        <v>102950</v>
      </c>
      <c r="F15" s="190">
        <f>F7+F12</f>
        <v>102950</v>
      </c>
      <c r="G15" s="202">
        <f>G7+G12</f>
        <v>54910.67</v>
      </c>
      <c r="H15" s="190">
        <f>H7+H12</f>
        <v>102950</v>
      </c>
      <c r="I15" s="228" t="s">
        <v>291</v>
      </c>
    </row>
    <row r="16" spans="1:4" s="5" customFormat="1" ht="12.75" customHeight="1">
      <c r="A16" s="54"/>
      <c r="B16" s="54"/>
      <c r="C16" s="54"/>
      <c r="D16" s="54"/>
    </row>
  </sheetData>
  <sheetProtection/>
  <mergeCells count="4">
    <mergeCell ref="A7:D7"/>
    <mergeCell ref="A15:D15"/>
    <mergeCell ref="A12:D12"/>
    <mergeCell ref="A3:D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10" sqref="K10"/>
    </sheetView>
  </sheetViews>
  <sheetFormatPr defaultColWidth="9.140625" defaultRowHeight="12.75"/>
  <cols>
    <col min="1" max="1" width="7.00390625" style="0" customWidth="1"/>
    <col min="2" max="2" width="6.57421875" style="0" customWidth="1"/>
    <col min="3" max="3" width="2.7109375" style="0" customWidth="1"/>
    <col min="4" max="4" width="33.00390625" style="0" customWidth="1"/>
    <col min="5" max="6" width="10.7109375" style="0" customWidth="1"/>
    <col min="7" max="8" width="12.421875" style="0" customWidth="1"/>
    <col min="9" max="9" width="10.7109375" style="0" customWidth="1"/>
  </cols>
  <sheetData>
    <row r="2" ht="16.5" thickBot="1">
      <c r="B2" s="36" t="s">
        <v>325</v>
      </c>
    </row>
    <row r="3" spans="1:9" ht="15.75" thickBot="1" thickTop="1">
      <c r="A3" s="359" t="s">
        <v>148</v>
      </c>
      <c r="B3" s="360"/>
      <c r="C3" s="360"/>
      <c r="D3" s="361"/>
      <c r="E3" s="184"/>
      <c r="F3" s="184"/>
      <c r="G3" s="326"/>
      <c r="H3" s="326"/>
      <c r="I3" s="325"/>
    </row>
    <row r="4" spans="1:9" s="1" customFormat="1" ht="14.25" thickBot="1" thickTop="1">
      <c r="A4" s="22"/>
      <c r="B4" s="22"/>
      <c r="C4" s="22"/>
      <c r="D4" s="22"/>
      <c r="E4" s="157">
        <v>2015</v>
      </c>
      <c r="F4" s="157">
        <v>2015</v>
      </c>
      <c r="G4" s="194" t="s">
        <v>253</v>
      </c>
      <c r="H4" s="157">
        <v>2015</v>
      </c>
      <c r="I4" s="270"/>
    </row>
    <row r="5" spans="1:9" s="1" customFormat="1" ht="14.25" thickBot="1" thickTop="1">
      <c r="A5" s="22"/>
      <c r="B5" s="22"/>
      <c r="C5" s="22"/>
      <c r="D5" s="22"/>
      <c r="E5" s="122" t="s">
        <v>204</v>
      </c>
      <c r="F5" s="122" t="s">
        <v>274</v>
      </c>
      <c r="G5" s="264" t="s">
        <v>268</v>
      </c>
      <c r="H5" s="122" t="s">
        <v>307</v>
      </c>
      <c r="I5" s="328"/>
    </row>
    <row r="6" spans="1:9" s="1" customFormat="1" ht="12.75" thickBot="1" thickTop="1">
      <c r="A6" s="22"/>
      <c r="B6" s="22"/>
      <c r="C6" s="22"/>
      <c r="D6" s="22"/>
      <c r="E6" s="123" t="s">
        <v>201</v>
      </c>
      <c r="F6" s="123" t="s">
        <v>203</v>
      </c>
      <c r="G6" s="195"/>
      <c r="H6" s="123" t="s">
        <v>203</v>
      </c>
      <c r="I6" s="327"/>
    </row>
    <row r="7" spans="1:9" s="5" customFormat="1" ht="12.75" customHeight="1" thickTop="1">
      <c r="A7" s="364" t="s">
        <v>73</v>
      </c>
      <c r="B7" s="364"/>
      <c r="C7" s="364"/>
      <c r="D7" s="364"/>
      <c r="E7" s="186">
        <f>SUM(E8:E26)</f>
        <v>73850</v>
      </c>
      <c r="F7" s="186">
        <f>F8+F9+F10+F11+F12+F13+F14+F15+F16+F19+F20+F21+F22+F23+F24+F25+F26</f>
        <v>78880</v>
      </c>
      <c r="G7" s="196">
        <f>G8+G9+G10+G11+G12+G13+G14+G15+G16+G17+G18+G19+G20+G21+G22+G23+G24+G25+G26</f>
        <v>37418.25</v>
      </c>
      <c r="H7" s="186">
        <f>SUM(H8:H26)</f>
        <v>79661.81999999999</v>
      </c>
      <c r="I7" s="322"/>
    </row>
    <row r="8" spans="1:9" s="5" customFormat="1" ht="12.75" customHeight="1">
      <c r="A8" s="17" t="s">
        <v>249</v>
      </c>
      <c r="B8" s="18">
        <v>611</v>
      </c>
      <c r="C8" s="17"/>
      <c r="D8" s="17" t="s">
        <v>74</v>
      </c>
      <c r="E8" s="9">
        <v>49300</v>
      </c>
      <c r="F8" s="9">
        <v>49300</v>
      </c>
      <c r="G8" s="197">
        <v>22053.08</v>
      </c>
      <c r="H8" s="9">
        <v>49300</v>
      </c>
      <c r="I8" s="205"/>
    </row>
    <row r="9" spans="1:9" s="5" customFormat="1" ht="12.75" customHeight="1">
      <c r="A9" s="17" t="s">
        <v>249</v>
      </c>
      <c r="B9" s="18">
        <v>620</v>
      </c>
      <c r="C9" s="17"/>
      <c r="D9" s="17" t="s">
        <v>50</v>
      </c>
      <c r="E9" s="9">
        <v>17250</v>
      </c>
      <c r="F9" s="9">
        <v>17250</v>
      </c>
      <c r="G9" s="197">
        <v>8055.5</v>
      </c>
      <c r="H9" s="9">
        <v>17250</v>
      </c>
      <c r="I9" s="205"/>
    </row>
    <row r="10" spans="1:9" s="5" customFormat="1" ht="12.75" customHeight="1">
      <c r="A10" s="17" t="s">
        <v>249</v>
      </c>
      <c r="B10" s="18">
        <v>631001</v>
      </c>
      <c r="C10" s="17"/>
      <c r="D10" s="17" t="s">
        <v>75</v>
      </c>
      <c r="E10" s="9">
        <v>100</v>
      </c>
      <c r="F10" s="9">
        <v>100</v>
      </c>
      <c r="G10" s="197">
        <v>0</v>
      </c>
      <c r="H10" s="9">
        <v>100</v>
      </c>
      <c r="I10" s="205"/>
    </row>
    <row r="11" spans="1:9" s="5" customFormat="1" ht="12.75" customHeight="1">
      <c r="A11" s="17" t="s">
        <v>250</v>
      </c>
      <c r="B11" s="18">
        <v>632003</v>
      </c>
      <c r="C11" s="17"/>
      <c r="D11" s="17" t="s">
        <v>76</v>
      </c>
      <c r="E11" s="9">
        <v>1000</v>
      </c>
      <c r="F11" s="9">
        <v>1000</v>
      </c>
      <c r="G11" s="197">
        <v>168.59</v>
      </c>
      <c r="H11" s="9">
        <v>1000</v>
      </c>
      <c r="I11" s="205"/>
    </row>
    <row r="12" spans="1:9" s="1" customFormat="1" ht="12" customHeight="1">
      <c r="A12" s="17" t="s">
        <v>249</v>
      </c>
      <c r="B12" s="18">
        <v>633006</v>
      </c>
      <c r="C12" s="17"/>
      <c r="D12" s="17" t="s">
        <v>220</v>
      </c>
      <c r="E12" s="9">
        <v>1000</v>
      </c>
      <c r="F12" s="9">
        <v>1000</v>
      </c>
      <c r="G12" s="197">
        <v>1030.83</v>
      </c>
      <c r="H12" s="9">
        <v>1000</v>
      </c>
      <c r="I12" s="203"/>
    </row>
    <row r="13" spans="1:9" s="1" customFormat="1" ht="12" customHeight="1">
      <c r="A13" s="17" t="s">
        <v>249</v>
      </c>
      <c r="B13" s="18">
        <v>634001</v>
      </c>
      <c r="C13" s="17"/>
      <c r="D13" s="17" t="s">
        <v>53</v>
      </c>
      <c r="E13" s="9">
        <v>800</v>
      </c>
      <c r="F13" s="9">
        <v>800</v>
      </c>
      <c r="G13" s="197">
        <v>224</v>
      </c>
      <c r="H13" s="9">
        <v>800</v>
      </c>
      <c r="I13" s="203"/>
    </row>
    <row r="14" spans="1:9" s="1" customFormat="1" ht="12" customHeight="1">
      <c r="A14" s="17" t="s">
        <v>249</v>
      </c>
      <c r="B14" s="18">
        <v>634002</v>
      </c>
      <c r="C14" s="17"/>
      <c r="D14" s="17" t="s">
        <v>77</v>
      </c>
      <c r="E14" s="9">
        <v>300</v>
      </c>
      <c r="F14" s="9">
        <v>300</v>
      </c>
      <c r="G14" s="197">
        <v>0</v>
      </c>
      <c r="H14" s="9">
        <v>300</v>
      </c>
      <c r="I14" s="203"/>
    </row>
    <row r="15" spans="1:9" s="1" customFormat="1" ht="12" customHeight="1">
      <c r="A15" s="17" t="s">
        <v>249</v>
      </c>
      <c r="B15" s="18">
        <v>635004</v>
      </c>
      <c r="C15" s="17"/>
      <c r="D15" s="17" t="s">
        <v>78</v>
      </c>
      <c r="E15" s="9">
        <v>0</v>
      </c>
      <c r="F15" s="9">
        <v>0</v>
      </c>
      <c r="G15" s="197">
        <v>0</v>
      </c>
      <c r="H15" s="9">
        <v>0</v>
      </c>
      <c r="I15" s="203"/>
    </row>
    <row r="16" spans="1:9" s="1" customFormat="1" ht="12" customHeight="1">
      <c r="A16" s="17" t="s">
        <v>249</v>
      </c>
      <c r="B16" s="18">
        <v>637002</v>
      </c>
      <c r="C16" s="17"/>
      <c r="D16" s="17" t="s">
        <v>79</v>
      </c>
      <c r="E16" s="9">
        <v>1500</v>
      </c>
      <c r="F16" s="9">
        <v>1500</v>
      </c>
      <c r="G16" s="197">
        <v>1335.6</v>
      </c>
      <c r="H16" s="9">
        <v>1500</v>
      </c>
      <c r="I16" s="203"/>
    </row>
    <row r="17" spans="1:9" s="1" customFormat="1" ht="12" customHeight="1">
      <c r="A17" s="17" t="s">
        <v>249</v>
      </c>
      <c r="B17" s="18">
        <v>637002</v>
      </c>
      <c r="C17" s="17"/>
      <c r="D17" s="17" t="s">
        <v>278</v>
      </c>
      <c r="E17" s="9">
        <v>0</v>
      </c>
      <c r="F17" s="9">
        <v>0</v>
      </c>
      <c r="G17" s="197">
        <v>717.68</v>
      </c>
      <c r="H17" s="9">
        <v>717.68</v>
      </c>
      <c r="I17" s="203" t="s">
        <v>313</v>
      </c>
    </row>
    <row r="18" spans="1:9" s="1" customFormat="1" ht="12" customHeight="1">
      <c r="A18" s="17" t="s">
        <v>249</v>
      </c>
      <c r="B18" s="18">
        <v>637002</v>
      </c>
      <c r="C18" s="17"/>
      <c r="D18" s="17" t="s">
        <v>277</v>
      </c>
      <c r="E18" s="9">
        <v>0</v>
      </c>
      <c r="F18" s="9">
        <v>0</v>
      </c>
      <c r="G18" s="197">
        <v>333.1</v>
      </c>
      <c r="H18" s="9">
        <v>0</v>
      </c>
      <c r="I18" s="203"/>
    </row>
    <row r="19" spans="1:9" s="1" customFormat="1" ht="12" customHeight="1">
      <c r="A19" s="17" t="s">
        <v>249</v>
      </c>
      <c r="B19" s="18">
        <v>637002</v>
      </c>
      <c r="C19" s="17"/>
      <c r="D19" s="17" t="s">
        <v>275</v>
      </c>
      <c r="E19" s="9">
        <v>0</v>
      </c>
      <c r="F19" s="9">
        <v>4000</v>
      </c>
      <c r="G19" s="197">
        <v>0</v>
      </c>
      <c r="H19" s="9">
        <v>4000</v>
      </c>
      <c r="I19" s="203"/>
    </row>
    <row r="20" spans="1:9" s="1" customFormat="1" ht="12" customHeight="1">
      <c r="A20" s="17" t="s">
        <v>249</v>
      </c>
      <c r="B20" s="18">
        <v>637002</v>
      </c>
      <c r="C20" s="17"/>
      <c r="D20" s="17" t="s">
        <v>276</v>
      </c>
      <c r="E20" s="9">
        <v>0</v>
      </c>
      <c r="F20" s="9">
        <v>600</v>
      </c>
      <c r="G20" s="197">
        <v>0</v>
      </c>
      <c r="H20" s="9">
        <v>600</v>
      </c>
      <c r="I20" s="203"/>
    </row>
    <row r="21" spans="1:9" s="1" customFormat="1" ht="12" customHeight="1">
      <c r="A21" s="17" t="s">
        <v>249</v>
      </c>
      <c r="B21" s="18">
        <v>637002</v>
      </c>
      <c r="C21" s="17"/>
      <c r="D21" s="17" t="s">
        <v>267</v>
      </c>
      <c r="E21" s="9">
        <v>0</v>
      </c>
      <c r="F21" s="9">
        <v>430</v>
      </c>
      <c r="G21" s="197">
        <v>0</v>
      </c>
      <c r="H21" s="9">
        <v>430</v>
      </c>
      <c r="I21" s="203"/>
    </row>
    <row r="22" spans="1:9" s="1" customFormat="1" ht="12" customHeight="1">
      <c r="A22" s="142" t="s">
        <v>249</v>
      </c>
      <c r="B22" s="139">
        <v>637004</v>
      </c>
      <c r="C22" s="142"/>
      <c r="D22" s="178" t="s">
        <v>235</v>
      </c>
      <c r="E22" s="141">
        <v>1000</v>
      </c>
      <c r="F22" s="141">
        <v>1000</v>
      </c>
      <c r="G22" s="198">
        <v>1000</v>
      </c>
      <c r="H22" s="141">
        <v>1000</v>
      </c>
      <c r="I22" s="203"/>
    </row>
    <row r="23" spans="1:9" s="1" customFormat="1" ht="12" customHeight="1">
      <c r="A23" s="17" t="s">
        <v>249</v>
      </c>
      <c r="B23" s="18">
        <v>637004</v>
      </c>
      <c r="C23" s="17"/>
      <c r="D23" s="17" t="s">
        <v>54</v>
      </c>
      <c r="E23" s="9">
        <v>400</v>
      </c>
      <c r="F23" s="9">
        <v>400</v>
      </c>
      <c r="G23" s="197">
        <v>745.8</v>
      </c>
      <c r="H23" s="9">
        <v>400</v>
      </c>
      <c r="I23" s="203"/>
    </row>
    <row r="24" spans="1:9" s="1" customFormat="1" ht="12" customHeight="1">
      <c r="A24" s="17" t="s">
        <v>249</v>
      </c>
      <c r="B24" s="18">
        <v>637012</v>
      </c>
      <c r="C24" s="17"/>
      <c r="D24" s="17" t="s">
        <v>118</v>
      </c>
      <c r="E24" s="9">
        <v>200</v>
      </c>
      <c r="F24" s="9">
        <v>200</v>
      </c>
      <c r="G24" s="197">
        <v>278.4</v>
      </c>
      <c r="H24" s="9">
        <v>200</v>
      </c>
      <c r="I24" s="203"/>
    </row>
    <row r="25" spans="1:9" s="1" customFormat="1" ht="12" customHeight="1">
      <c r="A25" s="17" t="s">
        <v>249</v>
      </c>
      <c r="B25" s="18">
        <v>637027</v>
      </c>
      <c r="C25" s="17"/>
      <c r="D25" s="17" t="s">
        <v>80</v>
      </c>
      <c r="E25" s="141">
        <v>1000</v>
      </c>
      <c r="F25" s="141">
        <v>1000</v>
      </c>
      <c r="G25" s="198">
        <v>1411.53</v>
      </c>
      <c r="H25" s="141">
        <v>1000</v>
      </c>
      <c r="I25" s="203"/>
    </row>
    <row r="26" spans="1:9" s="1" customFormat="1" ht="12" customHeight="1">
      <c r="A26" s="17" t="s">
        <v>249</v>
      </c>
      <c r="B26" s="18">
        <v>642015</v>
      </c>
      <c r="C26" s="17"/>
      <c r="D26" s="17" t="s">
        <v>193</v>
      </c>
      <c r="E26" s="9">
        <v>0</v>
      </c>
      <c r="F26" s="9">
        <v>0</v>
      </c>
      <c r="G26" s="197">
        <v>64.14</v>
      </c>
      <c r="H26" s="9">
        <v>64.14</v>
      </c>
      <c r="I26" s="203" t="s">
        <v>314</v>
      </c>
    </row>
    <row r="27" spans="1:9" ht="12.75">
      <c r="A27" s="367" t="s">
        <v>81</v>
      </c>
      <c r="B27" s="367"/>
      <c r="C27" s="367"/>
      <c r="D27" s="367"/>
      <c r="E27" s="187">
        <f>SUM(E28:E30)</f>
        <v>700</v>
      </c>
      <c r="F27" s="187">
        <f>F28+F29+F30</f>
        <v>700</v>
      </c>
      <c r="G27" s="199">
        <f>G28+G29+G30</f>
        <v>33.2</v>
      </c>
      <c r="H27" s="187">
        <f>H28+H29+H30</f>
        <v>700</v>
      </c>
      <c r="I27" s="206"/>
    </row>
    <row r="28" spans="1:9" ht="12.75">
      <c r="A28" s="41" t="s">
        <v>249</v>
      </c>
      <c r="B28" s="68">
        <v>633006</v>
      </c>
      <c r="C28" s="41"/>
      <c r="D28" s="41" t="s">
        <v>52</v>
      </c>
      <c r="E28" s="9">
        <v>0</v>
      </c>
      <c r="F28" s="9">
        <v>0</v>
      </c>
      <c r="G28" s="197">
        <v>0</v>
      </c>
      <c r="H28" s="9">
        <v>0</v>
      </c>
      <c r="I28" s="207"/>
    </row>
    <row r="29" spans="1:9" ht="12.75">
      <c r="A29" s="17" t="s">
        <v>249</v>
      </c>
      <c r="B29" s="18">
        <v>635006</v>
      </c>
      <c r="C29" s="17"/>
      <c r="D29" s="17" t="s">
        <v>78</v>
      </c>
      <c r="E29" s="9">
        <v>200</v>
      </c>
      <c r="F29" s="9">
        <v>200</v>
      </c>
      <c r="G29" s="197">
        <v>33.2</v>
      </c>
      <c r="H29" s="9">
        <v>200</v>
      </c>
      <c r="I29" s="207"/>
    </row>
    <row r="30" spans="1:9" ht="12.75">
      <c r="A30" s="17" t="s">
        <v>249</v>
      </c>
      <c r="B30" s="18">
        <v>637004</v>
      </c>
      <c r="C30" s="17"/>
      <c r="D30" s="17" t="s">
        <v>54</v>
      </c>
      <c r="E30" s="9">
        <v>500</v>
      </c>
      <c r="F30" s="9">
        <v>500</v>
      </c>
      <c r="G30" s="197">
        <v>0</v>
      </c>
      <c r="H30" s="9">
        <v>500</v>
      </c>
      <c r="I30" s="207"/>
    </row>
    <row r="31" spans="1:9" ht="12.75">
      <c r="A31" s="367" t="s">
        <v>84</v>
      </c>
      <c r="B31" s="367"/>
      <c r="C31" s="367"/>
      <c r="D31" s="367"/>
      <c r="E31" s="187">
        <f>SUM(E33:E37)</f>
        <v>2900</v>
      </c>
      <c r="F31" s="187">
        <f>F32+F33+F34+F35+F36+F37</f>
        <v>3520</v>
      </c>
      <c r="G31" s="199">
        <f>G32+G33+G34+G35+G36+G37</f>
        <v>2305.42</v>
      </c>
      <c r="H31" s="187">
        <f>H32+H33+H34+H35+H36+H37</f>
        <v>3520</v>
      </c>
      <c r="I31" s="206"/>
    </row>
    <row r="32" spans="1:9" ht="12.75">
      <c r="A32" s="213" t="s">
        <v>249</v>
      </c>
      <c r="B32" s="213" t="s">
        <v>256</v>
      </c>
      <c r="C32" s="188"/>
      <c r="D32" s="213" t="s">
        <v>50</v>
      </c>
      <c r="E32" s="189">
        <v>0</v>
      </c>
      <c r="F32" s="141">
        <v>620</v>
      </c>
      <c r="G32" s="198">
        <v>620.05</v>
      </c>
      <c r="H32" s="141">
        <v>620</v>
      </c>
      <c r="I32" s="207"/>
    </row>
    <row r="33" spans="1:9" ht="12.75">
      <c r="A33" s="17" t="s">
        <v>249</v>
      </c>
      <c r="B33" s="18">
        <v>633001</v>
      </c>
      <c r="C33" s="17"/>
      <c r="D33" s="17" t="s">
        <v>82</v>
      </c>
      <c r="E33" s="9">
        <v>500</v>
      </c>
      <c r="F33" s="9">
        <v>500</v>
      </c>
      <c r="G33" s="197">
        <v>49.08</v>
      </c>
      <c r="H33" s="9">
        <v>500</v>
      </c>
      <c r="I33" s="207"/>
    </row>
    <row r="34" spans="1:9" ht="12.75">
      <c r="A34" s="17" t="s">
        <v>249</v>
      </c>
      <c r="B34" s="18">
        <v>633006</v>
      </c>
      <c r="C34" s="17"/>
      <c r="D34" s="17" t="s">
        <v>52</v>
      </c>
      <c r="E34" s="9">
        <v>200</v>
      </c>
      <c r="F34" s="9">
        <v>200</v>
      </c>
      <c r="G34" s="197">
        <v>115.54</v>
      </c>
      <c r="H34" s="9">
        <v>200</v>
      </c>
      <c r="I34" s="207"/>
    </row>
    <row r="35" spans="1:9" ht="12.75">
      <c r="A35" s="17" t="s">
        <v>249</v>
      </c>
      <c r="B35" s="18">
        <v>633011</v>
      </c>
      <c r="C35" s="17"/>
      <c r="D35" s="17" t="s">
        <v>83</v>
      </c>
      <c r="E35" s="9">
        <v>2000</v>
      </c>
      <c r="F35" s="9">
        <v>2000</v>
      </c>
      <c r="G35" s="197">
        <v>1005.08</v>
      </c>
      <c r="H35" s="9">
        <v>2000</v>
      </c>
      <c r="I35" s="207"/>
    </row>
    <row r="36" spans="1:9" ht="12.75">
      <c r="A36" s="17" t="s">
        <v>249</v>
      </c>
      <c r="B36" s="18">
        <v>637004</v>
      </c>
      <c r="C36" s="17"/>
      <c r="D36" s="17" t="s">
        <v>54</v>
      </c>
      <c r="E36" s="9">
        <v>200</v>
      </c>
      <c r="F36" s="9">
        <v>200</v>
      </c>
      <c r="G36" s="197">
        <v>515.67</v>
      </c>
      <c r="H36" s="9">
        <v>200</v>
      </c>
      <c r="I36" s="207"/>
    </row>
    <row r="37" spans="1:9" ht="12.75">
      <c r="A37" s="17" t="s">
        <v>249</v>
      </c>
      <c r="B37" s="18">
        <v>637027</v>
      </c>
      <c r="C37" s="17"/>
      <c r="D37" s="17" t="s">
        <v>80</v>
      </c>
      <c r="E37" s="9">
        <v>0</v>
      </c>
      <c r="F37" s="9">
        <v>0</v>
      </c>
      <c r="G37" s="197">
        <v>0</v>
      </c>
      <c r="H37" s="9">
        <v>0</v>
      </c>
      <c r="I37" s="207"/>
    </row>
    <row r="38" spans="1:10" ht="12.75">
      <c r="A38" s="367" t="s">
        <v>147</v>
      </c>
      <c r="B38" s="367"/>
      <c r="C38" s="367"/>
      <c r="D38" s="367"/>
      <c r="E38" s="191">
        <f>SUM(E39:E42)</f>
        <v>5100</v>
      </c>
      <c r="F38" s="191">
        <f>F39+F40+F41+F42</f>
        <v>5100</v>
      </c>
      <c r="G38" s="200">
        <f>G39+G40+G41+G42</f>
        <v>1097.81</v>
      </c>
      <c r="H38" s="191">
        <f>H39+H40+H41+H42</f>
        <v>5100</v>
      </c>
      <c r="I38" s="206"/>
      <c r="J38" s="23"/>
    </row>
    <row r="39" spans="1:10" ht="12.75">
      <c r="A39" s="117">
        <v>810</v>
      </c>
      <c r="B39" s="116">
        <v>633001</v>
      </c>
      <c r="C39" s="50"/>
      <c r="D39" s="50" t="s">
        <v>194</v>
      </c>
      <c r="E39" s="9">
        <v>0</v>
      </c>
      <c r="F39" s="9">
        <v>0</v>
      </c>
      <c r="G39" s="197">
        <v>0</v>
      </c>
      <c r="H39" s="9">
        <v>0</v>
      </c>
      <c r="I39" s="207"/>
      <c r="J39" s="23"/>
    </row>
    <row r="40" spans="1:10" ht="12.75">
      <c r="A40" s="18">
        <v>810</v>
      </c>
      <c r="B40" s="18">
        <v>633006</v>
      </c>
      <c r="C40" s="17"/>
      <c r="D40" s="17" t="s">
        <v>52</v>
      </c>
      <c r="E40" s="9">
        <v>1000</v>
      </c>
      <c r="F40" s="9">
        <v>1000</v>
      </c>
      <c r="G40" s="197">
        <v>547.65</v>
      </c>
      <c r="H40" s="9">
        <v>1000</v>
      </c>
      <c r="I40" s="207"/>
      <c r="J40" s="138"/>
    </row>
    <row r="41" spans="1:10" ht="12.75">
      <c r="A41" s="18">
        <v>810</v>
      </c>
      <c r="B41" s="18">
        <v>635006</v>
      </c>
      <c r="C41" s="17"/>
      <c r="D41" s="17" t="s">
        <v>78</v>
      </c>
      <c r="E41" s="9">
        <v>2000</v>
      </c>
      <c r="F41" s="9">
        <v>2000</v>
      </c>
      <c r="G41" s="197">
        <v>550.16</v>
      </c>
      <c r="H41" s="9">
        <v>2000</v>
      </c>
      <c r="I41" s="207"/>
      <c r="J41" s="193"/>
    </row>
    <row r="42" spans="1:9" ht="12.75">
      <c r="A42" s="18">
        <v>810</v>
      </c>
      <c r="B42" s="18">
        <v>637004</v>
      </c>
      <c r="C42" s="17"/>
      <c r="D42" s="17" t="s">
        <v>54</v>
      </c>
      <c r="E42" s="9">
        <v>2100</v>
      </c>
      <c r="F42" s="9">
        <v>2100</v>
      </c>
      <c r="G42" s="197">
        <v>0</v>
      </c>
      <c r="H42" s="9">
        <v>2100</v>
      </c>
      <c r="I42" s="207"/>
    </row>
    <row r="43" spans="1:9" ht="12.75">
      <c r="A43" s="367" t="s">
        <v>164</v>
      </c>
      <c r="B43" s="367"/>
      <c r="C43" s="367"/>
      <c r="D43" s="367"/>
      <c r="E43" s="192">
        <f>SUM(E44)</f>
        <v>2000</v>
      </c>
      <c r="F43" s="187">
        <f>F44</f>
        <v>2000</v>
      </c>
      <c r="G43" s="199">
        <f>G44</f>
        <v>0</v>
      </c>
      <c r="H43" s="187">
        <f>H44</f>
        <v>2000</v>
      </c>
      <c r="I43" s="206"/>
    </row>
    <row r="44" spans="1:9" ht="12.75">
      <c r="A44" s="136"/>
      <c r="B44" s="136"/>
      <c r="C44" s="136"/>
      <c r="D44" s="136" t="s">
        <v>165</v>
      </c>
      <c r="E44" s="55">
        <v>2000</v>
      </c>
      <c r="F44" s="55">
        <v>2000</v>
      </c>
      <c r="G44" s="201">
        <v>0</v>
      </c>
      <c r="H44" s="55">
        <v>2000</v>
      </c>
      <c r="I44" s="207"/>
    </row>
    <row r="45" spans="1:9" s="8" customFormat="1" ht="25.5" customHeight="1">
      <c r="A45" s="366" t="s">
        <v>189</v>
      </c>
      <c r="B45" s="366"/>
      <c r="C45" s="366"/>
      <c r="D45" s="366"/>
      <c r="E45" s="190">
        <f>E7+E27+E31+E38+E43</f>
        <v>84550</v>
      </c>
      <c r="F45" s="190">
        <f>F7+F27+F31+F38+F43</f>
        <v>90200</v>
      </c>
      <c r="G45" s="202">
        <f>G7+G27+G31+G38+G43</f>
        <v>40854.67999999999</v>
      </c>
      <c r="H45" s="190">
        <f>H7+H27+H31+H38+H43</f>
        <v>90981.81999999999</v>
      </c>
      <c r="I45" s="212"/>
    </row>
    <row r="46" spans="1:4" ht="12.75">
      <c r="A46" s="14"/>
      <c r="B46" s="14"/>
      <c r="C46" s="14"/>
      <c r="D46" s="14"/>
    </row>
    <row r="47" spans="1:4" ht="12.75">
      <c r="A47" s="14"/>
      <c r="B47" s="14"/>
      <c r="C47" s="14"/>
      <c r="D47" s="14"/>
    </row>
    <row r="48" spans="1:4" ht="12.75">
      <c r="A48" s="14"/>
      <c r="B48" s="14"/>
      <c r="C48" s="14"/>
      <c r="D48" s="14"/>
    </row>
    <row r="49" spans="1:4" ht="12.75">
      <c r="A49" s="14"/>
      <c r="B49" s="14"/>
      <c r="C49" s="14"/>
      <c r="D49" s="14"/>
    </row>
    <row r="50" spans="1:4" ht="12.75">
      <c r="A50" s="14"/>
      <c r="B50" s="14"/>
      <c r="C50" s="14"/>
      <c r="D50" s="14"/>
    </row>
    <row r="51" spans="1:4" ht="12.75">
      <c r="A51" s="14"/>
      <c r="B51" s="14"/>
      <c r="C51" s="14"/>
      <c r="D51" s="14"/>
    </row>
    <row r="52" spans="1:4" ht="12.75">
      <c r="A52" s="14"/>
      <c r="B52" s="14"/>
      <c r="C52" s="14"/>
      <c r="D52" s="14"/>
    </row>
    <row r="53" spans="1:4" ht="12.75">
      <c r="A53" s="14"/>
      <c r="B53" s="14"/>
      <c r="C53" s="14"/>
      <c r="D53" s="14"/>
    </row>
    <row r="54" spans="1:4" ht="12.75">
      <c r="A54" s="14"/>
      <c r="B54" s="14"/>
      <c r="C54" s="14"/>
      <c r="D54" s="14"/>
    </row>
    <row r="55" spans="1:4" ht="12.75">
      <c r="A55" s="14"/>
      <c r="B55" s="14"/>
      <c r="C55" s="14"/>
      <c r="D55" s="14"/>
    </row>
    <row r="56" spans="1:4" ht="12.75">
      <c r="A56" s="14"/>
      <c r="B56" s="14"/>
      <c r="C56" s="14"/>
      <c r="D56" s="14"/>
    </row>
    <row r="57" spans="1:4" ht="12.75">
      <c r="A57" s="14"/>
      <c r="B57" s="14"/>
      <c r="C57" s="14"/>
      <c r="D57" s="14"/>
    </row>
    <row r="58" spans="1:4" ht="12.75">
      <c r="A58" s="14"/>
      <c r="B58" s="14"/>
      <c r="C58" s="14"/>
      <c r="D58" s="14"/>
    </row>
    <row r="59" spans="1:4" ht="12.75">
      <c r="A59" s="14"/>
      <c r="B59" s="14"/>
      <c r="C59" s="14"/>
      <c r="D59" s="14"/>
    </row>
    <row r="60" spans="1:4" ht="12.75">
      <c r="A60" s="14"/>
      <c r="B60" s="14"/>
      <c r="C60" s="14"/>
      <c r="D60" s="14"/>
    </row>
    <row r="61" spans="1:4" ht="12.75">
      <c r="A61" s="14"/>
      <c r="B61" s="14"/>
      <c r="C61" s="14"/>
      <c r="D61" s="14"/>
    </row>
    <row r="62" spans="1:4" ht="12.75">
      <c r="A62" s="14"/>
      <c r="B62" s="14"/>
      <c r="C62" s="14"/>
      <c r="D62" s="14"/>
    </row>
    <row r="63" spans="1:4" ht="12.75">
      <c r="A63" s="14"/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/>
      <c r="B65" s="14"/>
      <c r="C65" s="14"/>
      <c r="D65" s="14"/>
    </row>
    <row r="66" spans="1:4" ht="12.75">
      <c r="A66" s="14"/>
      <c r="B66" s="14"/>
      <c r="C66" s="14"/>
      <c r="D66" s="14"/>
    </row>
    <row r="67" spans="1:4" ht="12.75">
      <c r="A67" s="14"/>
      <c r="B67" s="14"/>
      <c r="C67" s="14"/>
      <c r="D67" s="14"/>
    </row>
    <row r="68" spans="1:4" ht="12.75">
      <c r="A68" s="14"/>
      <c r="B68" s="14"/>
      <c r="C68" s="14"/>
      <c r="D68" s="14"/>
    </row>
    <row r="69" spans="1:4" ht="12.75">
      <c r="A69" s="14"/>
      <c r="B69" s="14"/>
      <c r="C69" s="14"/>
      <c r="D69" s="14"/>
    </row>
    <row r="70" spans="1:4" ht="12.75">
      <c r="A70" s="14"/>
      <c r="B70" s="14"/>
      <c r="C70" s="14"/>
      <c r="D70" s="14"/>
    </row>
    <row r="71" spans="1:4" ht="12.75">
      <c r="A71" s="14"/>
      <c r="B71" s="14"/>
      <c r="C71" s="14"/>
      <c r="D71" s="14"/>
    </row>
    <row r="72" spans="1:4" ht="12.75">
      <c r="A72" s="14"/>
      <c r="B72" s="14"/>
      <c r="C72" s="14"/>
      <c r="D72" s="14"/>
    </row>
    <row r="73" spans="1:4" ht="12.75">
      <c r="A73" s="14"/>
      <c r="B73" s="14"/>
      <c r="C73" s="14"/>
      <c r="D73" s="14"/>
    </row>
    <row r="74" spans="1:4" ht="12.75">
      <c r="A74" s="14"/>
      <c r="B74" s="14"/>
      <c r="C74" s="14"/>
      <c r="D74" s="14"/>
    </row>
    <row r="75" spans="1:4" ht="12.75">
      <c r="A75" s="14"/>
      <c r="B75" s="14"/>
      <c r="C75" s="14"/>
      <c r="D75" s="14"/>
    </row>
    <row r="76" spans="1:4" ht="12.75">
      <c r="A76" s="14"/>
      <c r="B76" s="14"/>
      <c r="C76" s="14"/>
      <c r="D76" s="14"/>
    </row>
    <row r="77" spans="1:4" ht="12.75">
      <c r="A77" s="14"/>
      <c r="B77" s="14"/>
      <c r="C77" s="14"/>
      <c r="D77" s="14"/>
    </row>
    <row r="78" spans="1:4" ht="12.75">
      <c r="A78" s="14"/>
      <c r="B78" s="14"/>
      <c r="C78" s="14"/>
      <c r="D78" s="14"/>
    </row>
    <row r="79" spans="1:4" ht="12.75">
      <c r="A79" s="14"/>
      <c r="B79" s="14"/>
      <c r="C79" s="14"/>
      <c r="D79" s="14"/>
    </row>
    <row r="80" spans="1:4" ht="12.75">
      <c r="A80" s="14"/>
      <c r="B80" s="14"/>
      <c r="C80" s="14"/>
      <c r="D80" s="14"/>
    </row>
    <row r="81" spans="1:4" ht="12.75">
      <c r="A81" s="14"/>
      <c r="B81" s="14"/>
      <c r="C81" s="14"/>
      <c r="D81" s="14"/>
    </row>
    <row r="82" spans="1:4" ht="12.75">
      <c r="A82" s="14"/>
      <c r="B82" s="14"/>
      <c r="C82" s="14"/>
      <c r="D82" s="14"/>
    </row>
    <row r="83" spans="1:4" ht="12.75">
      <c r="A83" s="14"/>
      <c r="B83" s="14"/>
      <c r="C83" s="14"/>
      <c r="D83" s="14"/>
    </row>
    <row r="84" spans="1:4" ht="12.75">
      <c r="A84" s="14"/>
      <c r="B84" s="14"/>
      <c r="C84" s="14"/>
      <c r="D84" s="14"/>
    </row>
    <row r="85" spans="1:4" ht="12.75">
      <c r="A85" s="14"/>
      <c r="B85" s="14"/>
      <c r="C85" s="14"/>
      <c r="D85" s="14"/>
    </row>
    <row r="86" spans="1:4" ht="12.75">
      <c r="A86" s="14"/>
      <c r="B86" s="14"/>
      <c r="C86" s="14"/>
      <c r="D86" s="14"/>
    </row>
    <row r="87" spans="1:4" ht="12.75">
      <c r="A87" s="14"/>
      <c r="B87" s="14"/>
      <c r="C87" s="14"/>
      <c r="D87" s="14"/>
    </row>
    <row r="88" spans="1:4" ht="12.75">
      <c r="A88" s="14"/>
      <c r="B88" s="14"/>
      <c r="C88" s="14"/>
      <c r="D88" s="14"/>
    </row>
    <row r="89" spans="1:4" ht="12.75">
      <c r="A89" s="14"/>
      <c r="B89" s="14"/>
      <c r="C89" s="14"/>
      <c r="D89" s="14"/>
    </row>
    <row r="90" spans="1:4" ht="12.75">
      <c r="A90" s="14"/>
      <c r="B90" s="14"/>
      <c r="C90" s="14"/>
      <c r="D90" s="14"/>
    </row>
    <row r="91" spans="1:4" ht="12.75">
      <c r="A91" s="14"/>
      <c r="B91" s="14"/>
      <c r="C91" s="14"/>
      <c r="D91" s="14"/>
    </row>
    <row r="92" spans="1:4" ht="12.75">
      <c r="A92" s="14"/>
      <c r="B92" s="14"/>
      <c r="C92" s="14"/>
      <c r="D92" s="14"/>
    </row>
    <row r="93" spans="1:4" ht="12.75">
      <c r="A93" s="14"/>
      <c r="B93" s="14"/>
      <c r="C93" s="14"/>
      <c r="D93" s="14"/>
    </row>
    <row r="94" spans="1:4" ht="12.75">
      <c r="A94" s="14"/>
      <c r="B94" s="14"/>
      <c r="C94" s="14"/>
      <c r="D94" s="14"/>
    </row>
    <row r="95" spans="1:4" ht="12.75">
      <c r="A95" s="14"/>
      <c r="B95" s="14"/>
      <c r="C95" s="14"/>
      <c r="D95" s="14"/>
    </row>
    <row r="96" spans="1:4" ht="12.75">
      <c r="A96" s="14"/>
      <c r="B96" s="14"/>
      <c r="C96" s="14"/>
      <c r="D96" s="14"/>
    </row>
    <row r="97" spans="1:4" ht="12.75">
      <c r="A97" s="14"/>
      <c r="B97" s="14"/>
      <c r="C97" s="14"/>
      <c r="D97" s="14"/>
    </row>
    <row r="98" spans="1:4" ht="12.75">
      <c r="A98" s="14"/>
      <c r="B98" s="14"/>
      <c r="C98" s="14"/>
      <c r="D98" s="14"/>
    </row>
    <row r="99" spans="1:4" ht="12.75">
      <c r="A99" s="14"/>
      <c r="B99" s="14"/>
      <c r="C99" s="14"/>
      <c r="D99" s="14"/>
    </row>
    <row r="100" spans="1:4" ht="12.75">
      <c r="A100" s="14"/>
      <c r="B100" s="14"/>
      <c r="C100" s="14"/>
      <c r="D100" s="14"/>
    </row>
    <row r="101" spans="1:4" ht="12.75">
      <c r="A101" s="14"/>
      <c r="B101" s="14"/>
      <c r="C101" s="14"/>
      <c r="D101" s="14"/>
    </row>
    <row r="102" spans="1:4" ht="12.75">
      <c r="A102" s="14"/>
      <c r="B102" s="14"/>
      <c r="C102" s="14"/>
      <c r="D102" s="14"/>
    </row>
    <row r="103" spans="1:4" ht="12.75">
      <c r="A103" s="14"/>
      <c r="B103" s="14"/>
      <c r="C103" s="14"/>
      <c r="D103" s="14"/>
    </row>
    <row r="104" spans="1:4" ht="12.75">
      <c r="A104" s="14"/>
      <c r="B104" s="14"/>
      <c r="C104" s="14"/>
      <c r="D104" s="14"/>
    </row>
    <row r="105" spans="1:4" ht="12.75">
      <c r="A105" s="14"/>
      <c r="B105" s="14"/>
      <c r="C105" s="14"/>
      <c r="D105" s="14"/>
    </row>
    <row r="106" spans="1:4" ht="12.75">
      <c r="A106" s="14"/>
      <c r="B106" s="14"/>
      <c r="C106" s="14"/>
      <c r="D106" s="14"/>
    </row>
    <row r="107" spans="1:4" ht="12.75">
      <c r="A107" s="14"/>
      <c r="B107" s="14"/>
      <c r="C107" s="14"/>
      <c r="D107" s="14"/>
    </row>
    <row r="108" spans="1:4" ht="12.75">
      <c r="A108" s="14"/>
      <c r="B108" s="14"/>
      <c r="C108" s="14"/>
      <c r="D108" s="14"/>
    </row>
    <row r="109" spans="1:4" ht="12.75">
      <c r="A109" s="14"/>
      <c r="B109" s="14"/>
      <c r="C109" s="14"/>
      <c r="D109" s="14"/>
    </row>
    <row r="110" spans="1:4" ht="12.75">
      <c r="A110" s="14"/>
      <c r="B110" s="14"/>
      <c r="C110" s="14"/>
      <c r="D110" s="14"/>
    </row>
    <row r="111" spans="1:4" ht="12.75">
      <c r="A111" s="14"/>
      <c r="B111" s="14"/>
      <c r="C111" s="14"/>
      <c r="D111" s="14"/>
    </row>
    <row r="112" spans="1:4" ht="12.75">
      <c r="A112" s="14"/>
      <c r="B112" s="14"/>
      <c r="C112" s="14"/>
      <c r="D112" s="14"/>
    </row>
    <row r="113" spans="1:4" ht="12.75">
      <c r="A113" s="14"/>
      <c r="B113" s="14"/>
      <c r="C113" s="14"/>
      <c r="D113" s="14"/>
    </row>
    <row r="114" spans="1:4" ht="12.75">
      <c r="A114" s="14"/>
      <c r="B114" s="14"/>
      <c r="C114" s="14"/>
      <c r="D114" s="14"/>
    </row>
    <row r="115" spans="1:4" ht="12.75">
      <c r="A115" s="14"/>
      <c r="B115" s="14"/>
      <c r="C115" s="14"/>
      <c r="D115" s="14"/>
    </row>
    <row r="116" spans="1:4" ht="12.75">
      <c r="A116" s="14"/>
      <c r="B116" s="14"/>
      <c r="C116" s="14"/>
      <c r="D116" s="14"/>
    </row>
    <row r="117" spans="1:4" ht="12.75">
      <c r="A117" s="14"/>
      <c r="B117" s="14"/>
      <c r="C117" s="14"/>
      <c r="D117" s="14"/>
    </row>
    <row r="118" spans="1:4" ht="12.75">
      <c r="A118" s="14"/>
      <c r="B118" s="14"/>
      <c r="C118" s="14"/>
      <c r="D118" s="14"/>
    </row>
    <row r="119" spans="1:4" ht="12.75">
      <c r="A119" s="14"/>
      <c r="B119" s="14"/>
      <c r="C119" s="14"/>
      <c r="D119" s="14"/>
    </row>
    <row r="120" spans="1:4" ht="12.75">
      <c r="A120" s="14"/>
      <c r="B120" s="14"/>
      <c r="C120" s="14"/>
      <c r="D120" s="14"/>
    </row>
    <row r="121" spans="1:4" ht="12.75">
      <c r="A121" s="14"/>
      <c r="B121" s="14"/>
      <c r="C121" s="14"/>
      <c r="D121" s="14"/>
    </row>
    <row r="122" spans="1:4" ht="12.75">
      <c r="A122" s="14"/>
      <c r="B122" s="14"/>
      <c r="C122" s="14"/>
      <c r="D122" s="14"/>
    </row>
    <row r="123" spans="1:4" ht="12.75">
      <c r="A123" s="14"/>
      <c r="B123" s="14"/>
      <c r="C123" s="14"/>
      <c r="D123" s="14"/>
    </row>
    <row r="124" spans="1:4" ht="12.75">
      <c r="A124" s="14"/>
      <c r="B124" s="14"/>
      <c r="C124" s="14"/>
      <c r="D124" s="14"/>
    </row>
    <row r="125" spans="1:4" ht="12.75">
      <c r="A125" s="14"/>
      <c r="B125" s="14"/>
      <c r="C125" s="14"/>
      <c r="D125" s="14"/>
    </row>
    <row r="126" spans="1:4" ht="12.75">
      <c r="A126" s="14"/>
      <c r="B126" s="14"/>
      <c r="C126" s="14"/>
      <c r="D126" s="14"/>
    </row>
    <row r="127" spans="1:4" ht="12.75">
      <c r="A127" s="14"/>
      <c r="B127" s="14"/>
      <c r="C127" s="14"/>
      <c r="D127" s="14"/>
    </row>
    <row r="128" spans="1:4" ht="12.75">
      <c r="A128" s="14"/>
      <c r="B128" s="14"/>
      <c r="C128" s="14"/>
      <c r="D128" s="14"/>
    </row>
    <row r="129" spans="1:4" ht="12.75">
      <c r="A129" s="14"/>
      <c r="B129" s="14"/>
      <c r="C129" s="14"/>
      <c r="D129" s="14"/>
    </row>
    <row r="130" spans="1:4" ht="12.75">
      <c r="A130" s="14"/>
      <c r="B130" s="14"/>
      <c r="C130" s="14"/>
      <c r="D130" s="14"/>
    </row>
    <row r="131" spans="1:4" ht="12.75">
      <c r="A131" s="14"/>
      <c r="B131" s="14"/>
      <c r="C131" s="14"/>
      <c r="D131" s="14"/>
    </row>
    <row r="132" spans="1:4" ht="12.75">
      <c r="A132" s="14"/>
      <c r="B132" s="14"/>
      <c r="C132" s="14"/>
      <c r="D132" s="14"/>
    </row>
    <row r="133" spans="1:4" ht="12.75">
      <c r="A133" s="14"/>
      <c r="B133" s="14"/>
      <c r="C133" s="14"/>
      <c r="D133" s="14"/>
    </row>
    <row r="134" spans="1:4" ht="12.75">
      <c r="A134" s="14"/>
      <c r="B134" s="14"/>
      <c r="C134" s="14"/>
      <c r="D134" s="14"/>
    </row>
    <row r="135" spans="1:4" ht="12.75">
      <c r="A135" s="14"/>
      <c r="B135" s="14"/>
      <c r="C135" s="14"/>
      <c r="D135" s="14"/>
    </row>
    <row r="136" spans="1:4" ht="12.75">
      <c r="A136" s="14"/>
      <c r="B136" s="14"/>
      <c r="C136" s="14"/>
      <c r="D136" s="14"/>
    </row>
    <row r="137" spans="1:4" ht="12.75">
      <c r="A137" s="14"/>
      <c r="B137" s="14"/>
      <c r="C137" s="14"/>
      <c r="D137" s="14"/>
    </row>
    <row r="138" spans="1:4" ht="12.75">
      <c r="A138" s="14"/>
      <c r="B138" s="14"/>
      <c r="C138" s="14"/>
      <c r="D138" s="14"/>
    </row>
    <row r="139" spans="1:4" ht="12.75">
      <c r="A139" s="14"/>
      <c r="B139" s="14"/>
      <c r="C139" s="14"/>
      <c r="D139" s="14"/>
    </row>
    <row r="140" spans="1:4" ht="12.75">
      <c r="A140" s="14"/>
      <c r="B140" s="14"/>
      <c r="C140" s="14"/>
      <c r="D140" s="14"/>
    </row>
    <row r="141" spans="1:4" ht="12.75">
      <c r="A141" s="14"/>
      <c r="B141" s="14"/>
      <c r="C141" s="14"/>
      <c r="D141" s="14"/>
    </row>
    <row r="142" spans="1:4" ht="12.75">
      <c r="A142" s="14"/>
      <c r="B142" s="14"/>
      <c r="C142" s="14"/>
      <c r="D142" s="14"/>
    </row>
    <row r="143" spans="1:4" ht="12.75">
      <c r="A143" s="14"/>
      <c r="B143" s="14"/>
      <c r="C143" s="14"/>
      <c r="D143" s="14"/>
    </row>
    <row r="144" spans="1:4" ht="12.75">
      <c r="A144" s="14"/>
      <c r="B144" s="14"/>
      <c r="C144" s="14"/>
      <c r="D144" s="14"/>
    </row>
    <row r="145" spans="1:4" ht="12.75">
      <c r="A145" s="14"/>
      <c r="B145" s="14"/>
      <c r="C145" s="14"/>
      <c r="D145" s="14"/>
    </row>
    <row r="146" spans="1:4" ht="12.75">
      <c r="A146" s="14"/>
      <c r="B146" s="14"/>
      <c r="C146" s="14"/>
      <c r="D146" s="14"/>
    </row>
    <row r="147" spans="1:4" ht="12.75">
      <c r="A147" s="14"/>
      <c r="B147" s="14"/>
      <c r="C147" s="14"/>
      <c r="D147" s="14"/>
    </row>
    <row r="148" spans="1:4" ht="12.75">
      <c r="A148" s="14"/>
      <c r="B148" s="14"/>
      <c r="C148" s="14"/>
      <c r="D148" s="14"/>
    </row>
    <row r="149" spans="1:4" ht="12.75">
      <c r="A149" s="14"/>
      <c r="B149" s="14"/>
      <c r="C149" s="14"/>
      <c r="D149" s="14"/>
    </row>
    <row r="150" spans="1:4" ht="12.75">
      <c r="A150" s="14"/>
      <c r="B150" s="14"/>
      <c r="C150" s="14"/>
      <c r="D150" s="14"/>
    </row>
    <row r="151" spans="1:4" ht="12.75">
      <c r="A151" s="14"/>
      <c r="B151" s="14"/>
      <c r="C151" s="14"/>
      <c r="D151" s="14"/>
    </row>
    <row r="152" spans="1:4" ht="12.75">
      <c r="A152" s="14"/>
      <c r="B152" s="14"/>
      <c r="C152" s="14"/>
      <c r="D152" s="14"/>
    </row>
    <row r="153" spans="1:4" ht="12.75">
      <c r="A153" s="14"/>
      <c r="B153" s="14"/>
      <c r="C153" s="14"/>
      <c r="D153" s="14"/>
    </row>
    <row r="154" spans="1:4" ht="12.75">
      <c r="A154" s="14"/>
      <c r="B154" s="14"/>
      <c r="C154" s="14"/>
      <c r="D154" s="14"/>
    </row>
    <row r="155" spans="1:4" ht="12.75">
      <c r="A155" s="14"/>
      <c r="B155" s="14"/>
      <c r="C155" s="14"/>
      <c r="D155" s="14"/>
    </row>
    <row r="156" spans="1:4" ht="12.75">
      <c r="A156" s="14"/>
      <c r="B156" s="14"/>
      <c r="C156" s="14"/>
      <c r="D156" s="14"/>
    </row>
    <row r="157" spans="1:4" ht="12.75">
      <c r="A157" s="14"/>
      <c r="B157" s="14"/>
      <c r="C157" s="14"/>
      <c r="D157" s="14"/>
    </row>
    <row r="158" spans="1:4" ht="12.75">
      <c r="A158" s="14"/>
      <c r="B158" s="14"/>
      <c r="C158" s="14"/>
      <c r="D158" s="14"/>
    </row>
    <row r="159" spans="1:4" ht="12.75">
      <c r="A159" s="14"/>
      <c r="B159" s="14"/>
      <c r="C159" s="14"/>
      <c r="D159" s="14"/>
    </row>
    <row r="160" spans="1:4" ht="12.75">
      <c r="A160" s="14"/>
      <c r="B160" s="14"/>
      <c r="C160" s="14"/>
      <c r="D160" s="14"/>
    </row>
    <row r="161" spans="1:4" ht="12.75">
      <c r="A161" s="14"/>
      <c r="B161" s="14"/>
      <c r="C161" s="14"/>
      <c r="D161" s="14"/>
    </row>
    <row r="162" spans="1:4" ht="12.75">
      <c r="A162" s="14"/>
      <c r="B162" s="14"/>
      <c r="C162" s="14"/>
      <c r="D162" s="14"/>
    </row>
    <row r="163" spans="1:4" ht="12.75">
      <c r="A163" s="14"/>
      <c r="B163" s="14"/>
      <c r="C163" s="14"/>
      <c r="D163" s="14"/>
    </row>
    <row r="164" spans="1:4" ht="12.75">
      <c r="A164" s="14"/>
      <c r="B164" s="14"/>
      <c r="C164" s="14"/>
      <c r="D164" s="14"/>
    </row>
    <row r="165" spans="1:4" ht="12.75">
      <c r="A165" s="14"/>
      <c r="B165" s="14"/>
      <c r="C165" s="14"/>
      <c r="D165" s="14"/>
    </row>
    <row r="166" spans="1:4" ht="12.75">
      <c r="A166" s="14"/>
      <c r="B166" s="14"/>
      <c r="C166" s="14"/>
      <c r="D166" s="14"/>
    </row>
    <row r="167" spans="1:4" ht="12.75">
      <c r="A167" s="14"/>
      <c r="B167" s="14"/>
      <c r="C167" s="14"/>
      <c r="D167" s="14"/>
    </row>
    <row r="168" spans="1:4" ht="12.75">
      <c r="A168" s="14"/>
      <c r="B168" s="14"/>
      <c r="C168" s="14"/>
      <c r="D168" s="14"/>
    </row>
    <row r="169" spans="1:4" ht="12.75">
      <c r="A169" s="14"/>
      <c r="B169" s="14"/>
      <c r="C169" s="14"/>
      <c r="D169" s="14"/>
    </row>
    <row r="170" spans="1:4" ht="12.75">
      <c r="A170" s="14"/>
      <c r="B170" s="14"/>
      <c r="C170" s="14"/>
      <c r="D170" s="14"/>
    </row>
    <row r="171" spans="1:4" ht="12.75">
      <c r="A171" s="14"/>
      <c r="B171" s="14"/>
      <c r="C171" s="14"/>
      <c r="D171" s="14"/>
    </row>
    <row r="172" spans="1:4" ht="12.75">
      <c r="A172" s="14"/>
      <c r="B172" s="14"/>
      <c r="C172" s="14"/>
      <c r="D172" s="14"/>
    </row>
    <row r="173" spans="1:4" ht="12.75">
      <c r="A173" s="14"/>
      <c r="B173" s="14"/>
      <c r="C173" s="14"/>
      <c r="D173" s="14"/>
    </row>
    <row r="174" spans="1:4" ht="12.75">
      <c r="A174" s="14"/>
      <c r="B174" s="14"/>
      <c r="C174" s="14"/>
      <c r="D174" s="14"/>
    </row>
    <row r="175" spans="1:4" ht="12.75">
      <c r="A175" s="14"/>
      <c r="B175" s="14"/>
      <c r="C175" s="14"/>
      <c r="D175" s="14"/>
    </row>
    <row r="176" spans="1:4" ht="12.75">
      <c r="A176" s="14"/>
      <c r="B176" s="14"/>
      <c r="C176" s="14"/>
      <c r="D176" s="14"/>
    </row>
    <row r="177" spans="1:4" ht="12.75">
      <c r="A177" s="14"/>
      <c r="B177" s="14"/>
      <c r="C177" s="14"/>
      <c r="D177" s="14"/>
    </row>
    <row r="178" spans="1:4" ht="12.75">
      <c r="A178" s="14"/>
      <c r="B178" s="14"/>
      <c r="C178" s="14"/>
      <c r="D178" s="14"/>
    </row>
    <row r="179" spans="1:4" ht="12.75">
      <c r="A179" s="14"/>
      <c r="B179" s="14"/>
      <c r="C179" s="14"/>
      <c r="D179" s="14"/>
    </row>
    <row r="180" spans="1:4" ht="12.75">
      <c r="A180" s="14"/>
      <c r="B180" s="14"/>
      <c r="C180" s="14"/>
      <c r="D180" s="14"/>
    </row>
    <row r="181" spans="1:4" ht="12.75">
      <c r="A181" s="14"/>
      <c r="B181" s="14"/>
      <c r="C181" s="14"/>
      <c r="D181" s="14"/>
    </row>
    <row r="182" spans="1:4" ht="12.75">
      <c r="A182" s="14"/>
      <c r="B182" s="14"/>
      <c r="C182" s="14"/>
      <c r="D182" s="14"/>
    </row>
    <row r="183" spans="1:4" ht="12.75">
      <c r="A183" s="14"/>
      <c r="B183" s="14"/>
      <c r="C183" s="14"/>
      <c r="D183" s="14"/>
    </row>
    <row r="184" spans="1:4" ht="12.75">
      <c r="A184" s="14"/>
      <c r="B184" s="14"/>
      <c r="C184" s="14"/>
      <c r="D184" s="14"/>
    </row>
    <row r="185" spans="1:4" ht="12.75">
      <c r="A185" s="14"/>
      <c r="B185" s="14"/>
      <c r="C185" s="14"/>
      <c r="D185" s="14"/>
    </row>
    <row r="186" spans="1:4" ht="12.75">
      <c r="A186" s="14"/>
      <c r="B186" s="14"/>
      <c r="C186" s="14"/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</sheetData>
  <sheetProtection/>
  <mergeCells count="7">
    <mergeCell ref="A3:D3"/>
    <mergeCell ref="A7:D7"/>
    <mergeCell ref="A45:D45"/>
    <mergeCell ref="A38:D38"/>
    <mergeCell ref="A31:D31"/>
    <mergeCell ref="A27:D27"/>
    <mergeCell ref="A43:D43"/>
  </mergeCells>
  <printOptions/>
  <pageMargins left="0.7874015748031497" right="0.1968503937007874" top="0.3937007874015748" bottom="0.3937007874015748" header="0.5118110236220472" footer="0.5118110236220472"/>
  <pageSetup fitToHeight="2" fitToWidth="0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8.28125" style="0" bestFit="1" customWidth="1"/>
    <col min="2" max="2" width="7.57421875" style="0" bestFit="1" customWidth="1"/>
    <col min="3" max="3" width="2.7109375" style="0" customWidth="1"/>
    <col min="4" max="4" width="31.57421875" style="0" customWidth="1"/>
    <col min="5" max="6" width="11.7109375" style="0" customWidth="1"/>
    <col min="7" max="8" width="13.00390625" style="0" customWidth="1"/>
    <col min="9" max="9" width="10.8515625" style="0" customWidth="1"/>
    <col min="10" max="10" width="11.421875" style="0" customWidth="1"/>
    <col min="11" max="11" width="11.7109375" style="0" bestFit="1" customWidth="1"/>
  </cols>
  <sheetData>
    <row r="1" spans="2:4" ht="16.5" thickBot="1">
      <c r="B1" s="36" t="s">
        <v>326</v>
      </c>
      <c r="C1" s="36"/>
      <c r="D1" s="36"/>
    </row>
    <row r="2" spans="1:9" ht="16.5" thickBot="1" thickTop="1">
      <c r="A2" s="359" t="s">
        <v>133</v>
      </c>
      <c r="B2" s="360"/>
      <c r="C2" s="360"/>
      <c r="D2" s="361"/>
      <c r="E2" s="184"/>
      <c r="F2" s="184"/>
      <c r="G2" s="184"/>
      <c r="H2" s="326"/>
      <c r="I2" s="329"/>
    </row>
    <row r="3" spans="1:9" s="1" customFormat="1" ht="13.5" thickBot="1">
      <c r="A3" s="22"/>
      <c r="B3" s="22"/>
      <c r="C3" s="22"/>
      <c r="D3" s="22"/>
      <c r="E3" s="168">
        <v>2015</v>
      </c>
      <c r="F3" s="168">
        <v>2015</v>
      </c>
      <c r="G3" s="229" t="s">
        <v>253</v>
      </c>
      <c r="H3" s="168">
        <v>2015</v>
      </c>
      <c r="I3" s="330"/>
    </row>
    <row r="4" spans="1:10" s="1" customFormat="1" ht="13.5" thickTop="1">
      <c r="A4" s="22"/>
      <c r="B4" s="22"/>
      <c r="C4" s="22"/>
      <c r="D4" s="22"/>
      <c r="E4" s="131" t="s">
        <v>204</v>
      </c>
      <c r="F4" s="131" t="s">
        <v>279</v>
      </c>
      <c r="G4" s="239" t="s">
        <v>268</v>
      </c>
      <c r="H4" s="131" t="s">
        <v>315</v>
      </c>
      <c r="I4" s="331"/>
      <c r="J4" s="176"/>
    </row>
    <row r="5" spans="1:10" s="1" customFormat="1" ht="12" thickBot="1">
      <c r="A5" s="22"/>
      <c r="B5" s="22"/>
      <c r="C5" s="22"/>
      <c r="D5" s="22"/>
      <c r="E5" s="92" t="s">
        <v>201</v>
      </c>
      <c r="F5" s="92" t="s">
        <v>203</v>
      </c>
      <c r="G5" s="230"/>
      <c r="H5" s="92" t="s">
        <v>203</v>
      </c>
      <c r="I5" s="332"/>
      <c r="J5" s="176"/>
    </row>
    <row r="6" spans="1:10" s="5" customFormat="1" ht="12.75" customHeight="1" thickTop="1">
      <c r="A6" s="364" t="s">
        <v>85</v>
      </c>
      <c r="B6" s="364"/>
      <c r="C6" s="364"/>
      <c r="D6" s="364"/>
      <c r="E6" s="186">
        <f>E12+E19</f>
        <v>1201087.94</v>
      </c>
      <c r="F6" s="186">
        <f>F12+F19</f>
        <v>1202367.94</v>
      </c>
      <c r="G6" s="196">
        <f>G12+G19</f>
        <v>657978.47</v>
      </c>
      <c r="H6" s="186">
        <f>H12+H19</f>
        <v>1228367.94</v>
      </c>
      <c r="I6" s="322"/>
      <c r="J6" s="173"/>
    </row>
    <row r="7" spans="1:10" ht="12.75">
      <c r="A7" s="18">
        <v>412</v>
      </c>
      <c r="B7" s="18"/>
      <c r="C7" s="2"/>
      <c r="D7" s="2" t="s">
        <v>119</v>
      </c>
      <c r="E7" s="9">
        <v>2000</v>
      </c>
      <c r="F7" s="9">
        <v>2000</v>
      </c>
      <c r="G7" s="197">
        <v>369.44</v>
      </c>
      <c r="H7" s="9">
        <v>2000</v>
      </c>
      <c r="I7" s="210"/>
      <c r="J7" s="20"/>
    </row>
    <row r="8" spans="1:10" ht="12.75">
      <c r="A8" s="18">
        <v>1070</v>
      </c>
      <c r="B8" s="18"/>
      <c r="C8" s="2"/>
      <c r="D8" s="2" t="s">
        <v>120</v>
      </c>
      <c r="E8" s="9">
        <v>450</v>
      </c>
      <c r="F8" s="9">
        <v>450</v>
      </c>
      <c r="G8" s="197">
        <v>446.88</v>
      </c>
      <c r="H8" s="9">
        <v>450</v>
      </c>
      <c r="I8" s="210"/>
      <c r="J8" s="20"/>
    </row>
    <row r="9" spans="1:10" ht="12.75">
      <c r="A9" s="17"/>
      <c r="B9" s="18"/>
      <c r="C9" s="2"/>
      <c r="D9" s="2" t="s">
        <v>242</v>
      </c>
      <c r="E9" s="9">
        <v>0</v>
      </c>
      <c r="F9" s="9">
        <v>1280</v>
      </c>
      <c r="G9" s="197">
        <v>1280</v>
      </c>
      <c r="H9" s="9">
        <v>1280</v>
      </c>
      <c r="I9" s="210"/>
      <c r="J9" s="20"/>
    </row>
    <row r="10" spans="1:10" ht="12.75">
      <c r="A10" s="17"/>
      <c r="B10" s="18"/>
      <c r="C10" s="2"/>
      <c r="D10" s="2" t="s">
        <v>280</v>
      </c>
      <c r="E10" s="9">
        <v>0</v>
      </c>
      <c r="F10" s="9">
        <v>0</v>
      </c>
      <c r="G10" s="197">
        <v>9202.29</v>
      </c>
      <c r="H10" s="9">
        <v>26000</v>
      </c>
      <c r="I10" s="210" t="s">
        <v>316</v>
      </c>
      <c r="J10" s="20"/>
    </row>
    <row r="11" spans="1:10" ht="12.75">
      <c r="A11" s="17"/>
      <c r="B11" s="18"/>
      <c r="C11" s="2"/>
      <c r="D11" s="2" t="s">
        <v>211</v>
      </c>
      <c r="E11" s="9">
        <v>20300</v>
      </c>
      <c r="F11" s="9">
        <v>20300</v>
      </c>
      <c r="G11" s="197">
        <v>12420.04</v>
      </c>
      <c r="H11" s="9">
        <v>20300</v>
      </c>
      <c r="I11" s="210"/>
      <c r="J11" s="138"/>
    </row>
    <row r="12" spans="1:10" ht="12.75">
      <c r="A12" s="17"/>
      <c r="B12" s="18"/>
      <c r="C12" s="2"/>
      <c r="D12" s="113" t="s">
        <v>45</v>
      </c>
      <c r="E12" s="114">
        <f>SUM(E7:E11)</f>
        <v>22750</v>
      </c>
      <c r="F12" s="114">
        <f>SUM(F7:F11)</f>
        <v>24030</v>
      </c>
      <c r="G12" s="232">
        <f>SUM(G7:G11)</f>
        <v>23718.65</v>
      </c>
      <c r="H12" s="114">
        <f>SUM(H7:H11)</f>
        <v>50030</v>
      </c>
      <c r="I12" s="212"/>
      <c r="J12" s="20"/>
    </row>
    <row r="13" spans="1:10" ht="12.75">
      <c r="A13" s="17"/>
      <c r="B13" s="18"/>
      <c r="C13" s="2"/>
      <c r="D13" s="53" t="s">
        <v>110</v>
      </c>
      <c r="E13" s="175">
        <v>630991.14</v>
      </c>
      <c r="F13" s="175">
        <v>630991.14</v>
      </c>
      <c r="G13" s="233">
        <f>'I. Príjmy'!G46</f>
        <v>327303.12</v>
      </c>
      <c r="H13" s="175">
        <v>630991.14</v>
      </c>
      <c r="I13" s="210"/>
      <c r="J13" s="20"/>
    </row>
    <row r="14" spans="1:10" ht="12.75">
      <c r="A14" s="17"/>
      <c r="B14" s="18"/>
      <c r="C14" s="2"/>
      <c r="D14" s="53" t="s">
        <v>172</v>
      </c>
      <c r="E14" s="175">
        <v>93000</v>
      </c>
      <c r="F14" s="175">
        <v>93000</v>
      </c>
      <c r="G14" s="233">
        <v>54250</v>
      </c>
      <c r="H14" s="175">
        <v>93000</v>
      </c>
      <c r="I14" s="210"/>
      <c r="J14" s="237"/>
    </row>
    <row r="15" spans="1:10" ht="12.75">
      <c r="A15" s="17"/>
      <c r="B15" s="18"/>
      <c r="C15" s="2"/>
      <c r="D15" s="53" t="s">
        <v>160</v>
      </c>
      <c r="E15" s="175">
        <v>70000</v>
      </c>
      <c r="F15" s="175">
        <v>70000</v>
      </c>
      <c r="G15" s="233">
        <v>40850</v>
      </c>
      <c r="H15" s="175">
        <v>70000</v>
      </c>
      <c r="I15" s="210"/>
      <c r="J15" s="237"/>
    </row>
    <row r="16" spans="1:10" ht="12.75">
      <c r="A16" s="17"/>
      <c r="B16" s="18"/>
      <c r="C16" s="2"/>
      <c r="D16" s="53" t="s">
        <v>251</v>
      </c>
      <c r="E16" s="175">
        <v>223400</v>
      </c>
      <c r="F16" s="175">
        <v>223400</v>
      </c>
      <c r="G16" s="233">
        <v>130300</v>
      </c>
      <c r="H16" s="175">
        <v>223400</v>
      </c>
      <c r="I16" s="210"/>
      <c r="J16" s="237"/>
    </row>
    <row r="17" spans="1:10" ht="12.75">
      <c r="A17" s="17"/>
      <c r="B17" s="18"/>
      <c r="C17" s="2"/>
      <c r="D17" s="53" t="s">
        <v>136</v>
      </c>
      <c r="E17" s="175">
        <v>7346.8</v>
      </c>
      <c r="F17" s="175">
        <v>7346.8</v>
      </c>
      <c r="G17" s="233">
        <f>'I. Príjmy'!G47</f>
        <v>4756.7</v>
      </c>
      <c r="H17" s="175">
        <v>7346.8</v>
      </c>
      <c r="I17" s="210"/>
      <c r="J17" s="20"/>
    </row>
    <row r="18" spans="1:10" ht="12.75">
      <c r="A18" s="17"/>
      <c r="B18" s="18"/>
      <c r="C18" s="2"/>
      <c r="D18" s="53" t="s">
        <v>109</v>
      </c>
      <c r="E18" s="175">
        <v>153600</v>
      </c>
      <c r="F18" s="175">
        <v>153600</v>
      </c>
      <c r="G18" s="233">
        <v>76800</v>
      </c>
      <c r="H18" s="175">
        <v>153600</v>
      </c>
      <c r="I18" s="210"/>
      <c r="J18" s="20"/>
    </row>
    <row r="19" spans="1:10" ht="12.75">
      <c r="A19" s="17"/>
      <c r="B19" s="18"/>
      <c r="C19" s="2"/>
      <c r="D19" s="111" t="s">
        <v>257</v>
      </c>
      <c r="E19" s="112">
        <f>SUM(E13:E18)</f>
        <v>1178337.94</v>
      </c>
      <c r="F19" s="112">
        <f>SUM(F13:F18)</f>
        <v>1178337.94</v>
      </c>
      <c r="G19" s="234">
        <f>SUM(G13:G18)</f>
        <v>634259.82</v>
      </c>
      <c r="H19" s="112">
        <f>SUM(H13:H18)</f>
        <v>1178337.94</v>
      </c>
      <c r="I19" s="212"/>
      <c r="J19" s="20"/>
    </row>
    <row r="20" spans="1:10" ht="12.75">
      <c r="A20" s="364" t="s">
        <v>86</v>
      </c>
      <c r="B20" s="364"/>
      <c r="C20" s="364"/>
      <c r="D20" s="368"/>
      <c r="E20" s="187">
        <f>E48+E49+E50+E51</f>
        <v>52000</v>
      </c>
      <c r="F20" s="187">
        <f>F48+F49+F50+F51</f>
        <v>52000</v>
      </c>
      <c r="G20" s="199">
        <f>G48+G50+G51</f>
        <v>23482.47</v>
      </c>
      <c r="H20" s="187">
        <f>H48+H49+H50+H51</f>
        <v>52000</v>
      </c>
      <c r="I20" s="206"/>
      <c r="J20" s="20"/>
    </row>
    <row r="21" spans="1:10" s="12" customFormat="1" ht="11.25">
      <c r="A21" s="28">
        <v>1116</v>
      </c>
      <c r="B21" s="28">
        <v>642001</v>
      </c>
      <c r="C21" s="29"/>
      <c r="D21" s="59" t="s">
        <v>162</v>
      </c>
      <c r="E21" s="55">
        <v>25000</v>
      </c>
      <c r="F21" s="55">
        <v>25000</v>
      </c>
      <c r="G21" s="235">
        <v>0</v>
      </c>
      <c r="H21" s="55">
        <v>25000</v>
      </c>
      <c r="I21" s="238"/>
      <c r="J21" s="177"/>
    </row>
    <row r="22" spans="1:10" s="12" customFormat="1" ht="11.25">
      <c r="A22" s="27"/>
      <c r="B22" s="28"/>
      <c r="C22" s="29"/>
      <c r="D22" s="59" t="s">
        <v>174</v>
      </c>
      <c r="E22" s="55">
        <v>450</v>
      </c>
      <c r="F22" s="55">
        <v>450</v>
      </c>
      <c r="G22" s="235">
        <v>382.58</v>
      </c>
      <c r="H22" s="55">
        <v>450</v>
      </c>
      <c r="I22" s="238"/>
      <c r="J22" s="177"/>
    </row>
    <row r="23" spans="1:10" s="12" customFormat="1" ht="11.25">
      <c r="A23" s="27"/>
      <c r="B23" s="28"/>
      <c r="C23" s="29"/>
      <c r="D23" s="59" t="s">
        <v>175</v>
      </c>
      <c r="E23" s="55">
        <v>50</v>
      </c>
      <c r="F23" s="55">
        <v>50</v>
      </c>
      <c r="G23" s="235">
        <v>50</v>
      </c>
      <c r="H23" s="55">
        <v>50</v>
      </c>
      <c r="I23" s="238"/>
      <c r="J23" s="177"/>
    </row>
    <row r="24" spans="1:10" s="12" customFormat="1" ht="11.25">
      <c r="A24" s="27"/>
      <c r="B24" s="28"/>
      <c r="C24" s="29"/>
      <c r="D24" s="59" t="s">
        <v>176</v>
      </c>
      <c r="E24" s="55">
        <v>125</v>
      </c>
      <c r="F24" s="55">
        <v>125</v>
      </c>
      <c r="G24" s="235">
        <v>124.03</v>
      </c>
      <c r="H24" s="55">
        <v>125</v>
      </c>
      <c r="I24" s="238"/>
      <c r="J24" s="177"/>
    </row>
    <row r="25" spans="1:10" s="12" customFormat="1" ht="11.25">
      <c r="A25" s="27"/>
      <c r="B25" s="28"/>
      <c r="C25" s="29"/>
      <c r="D25" s="59" t="s">
        <v>177</v>
      </c>
      <c r="E25" s="55">
        <v>75</v>
      </c>
      <c r="F25" s="55">
        <v>75</v>
      </c>
      <c r="G25" s="235">
        <v>0</v>
      </c>
      <c r="H25" s="55">
        <v>75</v>
      </c>
      <c r="I25" s="238"/>
      <c r="J25" s="177"/>
    </row>
    <row r="26" spans="1:10" s="12" customFormat="1" ht="11.25">
      <c r="A26" s="27"/>
      <c r="B26" s="28"/>
      <c r="C26" s="29"/>
      <c r="D26" s="29" t="s">
        <v>281</v>
      </c>
      <c r="E26" s="55">
        <v>175</v>
      </c>
      <c r="F26" s="55">
        <v>175</v>
      </c>
      <c r="G26" s="235">
        <v>0</v>
      </c>
      <c r="H26" s="55">
        <v>175</v>
      </c>
      <c r="I26" s="238"/>
      <c r="J26" s="177"/>
    </row>
    <row r="27" spans="1:10" s="12" customFormat="1" ht="11.25">
      <c r="A27" s="27"/>
      <c r="B27" s="28"/>
      <c r="C27" s="29"/>
      <c r="D27" s="29" t="s">
        <v>282</v>
      </c>
      <c r="E27" s="55">
        <v>100</v>
      </c>
      <c r="F27" s="55">
        <v>100</v>
      </c>
      <c r="G27" s="235">
        <v>99.81</v>
      </c>
      <c r="H27" s="55">
        <v>100</v>
      </c>
      <c r="I27" s="238"/>
      <c r="J27" s="177"/>
    </row>
    <row r="28" spans="1:10" s="12" customFormat="1" ht="11.25">
      <c r="A28" s="27"/>
      <c r="B28" s="28"/>
      <c r="C28" s="29"/>
      <c r="D28" s="29" t="s">
        <v>178</v>
      </c>
      <c r="E28" s="55">
        <v>300</v>
      </c>
      <c r="F28" s="55">
        <v>300</v>
      </c>
      <c r="G28" s="235">
        <v>0</v>
      </c>
      <c r="H28" s="55">
        <v>300</v>
      </c>
      <c r="I28" s="238"/>
      <c r="J28" s="177"/>
    </row>
    <row r="29" spans="1:10" s="12" customFormat="1" ht="11.25">
      <c r="A29" s="27"/>
      <c r="B29" s="28"/>
      <c r="C29" s="29"/>
      <c r="D29" s="29" t="s">
        <v>179</v>
      </c>
      <c r="E29" s="55">
        <v>100</v>
      </c>
      <c r="F29" s="55">
        <v>100</v>
      </c>
      <c r="G29" s="235">
        <v>91.5</v>
      </c>
      <c r="H29" s="55">
        <v>100</v>
      </c>
      <c r="I29" s="238"/>
      <c r="J29" s="177"/>
    </row>
    <row r="30" spans="1:10" s="12" customFormat="1" ht="11.25">
      <c r="A30" s="27"/>
      <c r="B30" s="28"/>
      <c r="C30" s="29"/>
      <c r="D30" s="29" t="s">
        <v>180</v>
      </c>
      <c r="E30" s="55">
        <v>150</v>
      </c>
      <c r="F30" s="55">
        <v>150</v>
      </c>
      <c r="G30" s="235">
        <v>150</v>
      </c>
      <c r="H30" s="55">
        <v>150</v>
      </c>
      <c r="I30" s="238"/>
      <c r="J30" s="177"/>
    </row>
    <row r="31" spans="1:10" s="12" customFormat="1" ht="11.25">
      <c r="A31" s="27"/>
      <c r="B31" s="28"/>
      <c r="C31" s="29"/>
      <c r="D31" s="29" t="s">
        <v>181</v>
      </c>
      <c r="E31" s="55">
        <v>13000</v>
      </c>
      <c r="F31" s="55">
        <v>13000</v>
      </c>
      <c r="G31" s="235">
        <v>13000</v>
      </c>
      <c r="H31" s="55">
        <v>13000</v>
      </c>
      <c r="I31" s="238"/>
      <c r="J31" s="177"/>
    </row>
    <row r="32" spans="1:10" s="12" customFormat="1" ht="11.25">
      <c r="A32" s="27"/>
      <c r="B32" s="28"/>
      <c r="C32" s="29"/>
      <c r="D32" s="29" t="s">
        <v>283</v>
      </c>
      <c r="E32" s="55">
        <v>50</v>
      </c>
      <c r="F32" s="55">
        <v>50</v>
      </c>
      <c r="G32" s="235">
        <v>0</v>
      </c>
      <c r="H32" s="55">
        <v>50</v>
      </c>
      <c r="I32" s="238"/>
      <c r="J32" s="177"/>
    </row>
    <row r="33" spans="1:10" s="12" customFormat="1" ht="11.25">
      <c r="A33" s="27"/>
      <c r="B33" s="28"/>
      <c r="C33" s="29"/>
      <c r="D33" s="29" t="s">
        <v>182</v>
      </c>
      <c r="E33" s="55">
        <v>125</v>
      </c>
      <c r="F33" s="55">
        <v>125</v>
      </c>
      <c r="G33" s="235">
        <v>125</v>
      </c>
      <c r="H33" s="55">
        <v>125</v>
      </c>
      <c r="I33" s="238"/>
      <c r="J33" s="177"/>
    </row>
    <row r="34" spans="1:10" s="12" customFormat="1" ht="11.25">
      <c r="A34" s="27"/>
      <c r="B34" s="28"/>
      <c r="C34" s="29"/>
      <c r="D34" s="29" t="s">
        <v>183</v>
      </c>
      <c r="E34" s="55">
        <v>50</v>
      </c>
      <c r="F34" s="55">
        <v>50</v>
      </c>
      <c r="G34" s="235">
        <v>0</v>
      </c>
      <c r="H34" s="55">
        <v>50</v>
      </c>
      <c r="I34" s="238"/>
      <c r="J34" s="177"/>
    </row>
    <row r="35" spans="1:10" s="12" customFormat="1" ht="11.25">
      <c r="A35" s="27"/>
      <c r="B35" s="28"/>
      <c r="C35" s="29"/>
      <c r="D35" s="29" t="s">
        <v>284</v>
      </c>
      <c r="E35" s="55">
        <v>50</v>
      </c>
      <c r="F35" s="55">
        <v>50</v>
      </c>
      <c r="G35" s="235">
        <v>53.8</v>
      </c>
      <c r="H35" s="55">
        <v>50</v>
      </c>
      <c r="I35" s="238"/>
      <c r="J35" s="177"/>
    </row>
    <row r="36" spans="1:10" s="12" customFormat="1" ht="11.25">
      <c r="A36" s="27"/>
      <c r="B36" s="28"/>
      <c r="C36" s="29"/>
      <c r="D36" s="29" t="s">
        <v>285</v>
      </c>
      <c r="E36" s="55">
        <v>550</v>
      </c>
      <c r="F36" s="55">
        <v>550</v>
      </c>
      <c r="G36" s="235">
        <v>550</v>
      </c>
      <c r="H36" s="55">
        <v>550</v>
      </c>
      <c r="I36" s="238"/>
      <c r="J36" s="177"/>
    </row>
    <row r="37" spans="1:10" s="12" customFormat="1" ht="11.25">
      <c r="A37" s="27"/>
      <c r="B37" s="28"/>
      <c r="C37" s="29"/>
      <c r="D37" s="29" t="s">
        <v>212</v>
      </c>
      <c r="E37" s="55">
        <v>125</v>
      </c>
      <c r="F37" s="55">
        <v>125</v>
      </c>
      <c r="G37" s="235">
        <v>125</v>
      </c>
      <c r="H37" s="55">
        <v>125</v>
      </c>
      <c r="I37" s="238"/>
      <c r="J37" s="177"/>
    </row>
    <row r="38" spans="1:10" s="12" customFormat="1" ht="11.25">
      <c r="A38" s="27"/>
      <c r="B38" s="28"/>
      <c r="C38" s="29"/>
      <c r="D38" s="29" t="s">
        <v>286</v>
      </c>
      <c r="E38" s="55">
        <v>100</v>
      </c>
      <c r="F38" s="55">
        <v>100</v>
      </c>
      <c r="G38" s="235">
        <v>0</v>
      </c>
      <c r="H38" s="55">
        <v>100</v>
      </c>
      <c r="I38" s="238"/>
      <c r="J38" s="177"/>
    </row>
    <row r="39" spans="1:10" s="12" customFormat="1" ht="11.25">
      <c r="A39" s="27"/>
      <c r="B39" s="28"/>
      <c r="C39" s="29"/>
      <c r="D39" s="29" t="s">
        <v>213</v>
      </c>
      <c r="E39" s="55">
        <v>100</v>
      </c>
      <c r="F39" s="55">
        <v>100</v>
      </c>
      <c r="G39" s="235">
        <v>0</v>
      </c>
      <c r="H39" s="55">
        <v>100</v>
      </c>
      <c r="I39" s="238"/>
      <c r="J39" s="177"/>
    </row>
    <row r="40" spans="1:9" s="12" customFormat="1" ht="11.25">
      <c r="A40" s="27"/>
      <c r="B40" s="28"/>
      <c r="C40" s="29"/>
      <c r="D40" s="29" t="s">
        <v>214</v>
      </c>
      <c r="E40" s="55">
        <v>100</v>
      </c>
      <c r="F40" s="55">
        <v>100</v>
      </c>
      <c r="G40" s="235">
        <v>0</v>
      </c>
      <c r="H40" s="55">
        <v>100</v>
      </c>
      <c r="I40" s="238"/>
    </row>
    <row r="41" spans="1:9" s="12" customFormat="1" ht="11.25">
      <c r="A41" s="27"/>
      <c r="B41" s="28"/>
      <c r="C41" s="29"/>
      <c r="D41" s="29" t="s">
        <v>215</v>
      </c>
      <c r="E41" s="55">
        <v>75</v>
      </c>
      <c r="F41" s="55">
        <v>75</v>
      </c>
      <c r="G41" s="235">
        <v>75</v>
      </c>
      <c r="H41" s="55">
        <v>75</v>
      </c>
      <c r="I41" s="238"/>
    </row>
    <row r="42" spans="1:9" s="12" customFormat="1" ht="11.25">
      <c r="A42" s="27"/>
      <c r="B42" s="28"/>
      <c r="C42" s="29"/>
      <c r="D42" s="29" t="s">
        <v>287</v>
      </c>
      <c r="E42" s="55">
        <v>25</v>
      </c>
      <c r="F42" s="55">
        <v>25</v>
      </c>
      <c r="G42" s="235">
        <v>0</v>
      </c>
      <c r="H42" s="55">
        <v>25</v>
      </c>
      <c r="I42" s="238"/>
    </row>
    <row r="43" spans="1:9" s="12" customFormat="1" ht="11.25">
      <c r="A43" s="27"/>
      <c r="B43" s="28"/>
      <c r="C43" s="29"/>
      <c r="D43" s="29" t="s">
        <v>184</v>
      </c>
      <c r="E43" s="55">
        <v>7500</v>
      </c>
      <c r="F43" s="55">
        <v>7500</v>
      </c>
      <c r="G43" s="235">
        <v>7500</v>
      </c>
      <c r="H43" s="55">
        <v>7500</v>
      </c>
      <c r="I43" s="238"/>
    </row>
    <row r="44" spans="1:9" s="12" customFormat="1" ht="11.25">
      <c r="A44" s="27"/>
      <c r="B44" s="28"/>
      <c r="C44" s="29"/>
      <c r="D44" s="29" t="s">
        <v>288</v>
      </c>
      <c r="E44" s="55">
        <v>50</v>
      </c>
      <c r="F44" s="55">
        <v>50</v>
      </c>
      <c r="G44" s="235">
        <v>0</v>
      </c>
      <c r="H44" s="55">
        <v>50</v>
      </c>
      <c r="I44" s="238"/>
    </row>
    <row r="45" spans="1:9" s="12" customFormat="1" ht="11.25">
      <c r="A45" s="27"/>
      <c r="B45" s="28"/>
      <c r="C45" s="29"/>
      <c r="D45" s="29" t="s">
        <v>185</v>
      </c>
      <c r="E45" s="55">
        <v>250</v>
      </c>
      <c r="F45" s="55">
        <v>250</v>
      </c>
      <c r="G45" s="235">
        <v>0</v>
      </c>
      <c r="H45" s="55">
        <v>250</v>
      </c>
      <c r="I45" s="238"/>
    </row>
    <row r="46" spans="1:9" s="12" customFormat="1" ht="11.25">
      <c r="A46" s="27"/>
      <c r="B46" s="28"/>
      <c r="C46" s="29"/>
      <c r="D46" s="29" t="s">
        <v>186</v>
      </c>
      <c r="E46" s="55">
        <v>1250</v>
      </c>
      <c r="F46" s="55">
        <v>1250</v>
      </c>
      <c r="G46" s="235">
        <v>360.75</v>
      </c>
      <c r="H46" s="55">
        <v>1250</v>
      </c>
      <c r="I46" s="238"/>
    </row>
    <row r="47" spans="1:9" s="12" customFormat="1" ht="11.25">
      <c r="A47" s="27"/>
      <c r="B47" s="28"/>
      <c r="C47" s="29"/>
      <c r="D47" s="29" t="s">
        <v>187</v>
      </c>
      <c r="E47" s="55">
        <v>75</v>
      </c>
      <c r="F47" s="55">
        <v>75</v>
      </c>
      <c r="G47" s="235">
        <v>75</v>
      </c>
      <c r="H47" s="55">
        <v>75</v>
      </c>
      <c r="I47" s="238"/>
    </row>
    <row r="48" spans="1:9" s="12" customFormat="1" ht="11.25">
      <c r="A48" s="27"/>
      <c r="B48" s="28"/>
      <c r="C48" s="29"/>
      <c r="D48" s="29"/>
      <c r="E48" s="60">
        <f>SUM(E21:E47)</f>
        <v>50000</v>
      </c>
      <c r="F48" s="60">
        <f>SUM(F21:F47)</f>
        <v>50000</v>
      </c>
      <c r="G48" s="236">
        <f>SUM(G21:G47)</f>
        <v>22762.47</v>
      </c>
      <c r="H48" s="60">
        <f>SUM(H21:H47)</f>
        <v>50000</v>
      </c>
      <c r="I48" s="238"/>
    </row>
    <row r="49" spans="1:9" s="12" customFormat="1" ht="11.25">
      <c r="A49" s="27"/>
      <c r="B49" s="31"/>
      <c r="C49" s="29"/>
      <c r="D49" s="29" t="s">
        <v>161</v>
      </c>
      <c r="E49" s="55"/>
      <c r="F49" s="55"/>
      <c r="G49" s="235"/>
      <c r="H49" s="55"/>
      <c r="I49" s="238"/>
    </row>
    <row r="50" spans="1:9" s="12" customFormat="1" ht="11.25">
      <c r="A50" s="28">
        <v>10701</v>
      </c>
      <c r="B50" s="28">
        <v>642001</v>
      </c>
      <c r="C50" s="29"/>
      <c r="D50" s="29" t="s">
        <v>121</v>
      </c>
      <c r="E50" s="55">
        <v>1000</v>
      </c>
      <c r="F50" s="55">
        <v>1000</v>
      </c>
      <c r="G50" s="235">
        <v>0</v>
      </c>
      <c r="H50" s="55">
        <v>1000</v>
      </c>
      <c r="I50" s="238"/>
    </row>
    <row r="51" spans="1:9" s="12" customFormat="1" ht="11.25">
      <c r="A51" s="28">
        <v>10701</v>
      </c>
      <c r="B51" s="28">
        <v>642026</v>
      </c>
      <c r="C51" s="29"/>
      <c r="D51" s="29" t="s">
        <v>122</v>
      </c>
      <c r="E51" s="55">
        <v>1000</v>
      </c>
      <c r="F51" s="55">
        <v>1000</v>
      </c>
      <c r="G51" s="235">
        <v>720</v>
      </c>
      <c r="H51" s="55">
        <v>1000</v>
      </c>
      <c r="I51" s="238"/>
    </row>
    <row r="52" spans="1:9" ht="12.75">
      <c r="A52" s="364" t="s">
        <v>87</v>
      </c>
      <c r="B52" s="364"/>
      <c r="C52" s="364"/>
      <c r="D52" s="364"/>
      <c r="E52" s="187">
        <f>E53+E54+E56+E57+E58+E59+E60</f>
        <v>615737</v>
      </c>
      <c r="F52" s="187">
        <f>F53+F54+F55+F56+F57+F58+F59+F60</f>
        <v>656987.48</v>
      </c>
      <c r="G52" s="199">
        <f>G53+G54+G55+G56+G57+G58+G59+G60</f>
        <v>466129.49999999994</v>
      </c>
      <c r="H52" s="187">
        <f>H53+H54+H55+H56+H57+H58+H59+H60</f>
        <v>656987.48</v>
      </c>
      <c r="I52" s="206"/>
    </row>
    <row r="53" spans="1:9" ht="12.75">
      <c r="A53" s="30"/>
      <c r="B53" s="18"/>
      <c r="C53" s="2"/>
      <c r="D53" s="2" t="s">
        <v>155</v>
      </c>
      <c r="E53" s="9">
        <v>116560</v>
      </c>
      <c r="F53" s="9">
        <v>116560</v>
      </c>
      <c r="G53" s="197">
        <v>38853.6</v>
      </c>
      <c r="H53" s="9">
        <v>116560</v>
      </c>
      <c r="I53" s="210"/>
    </row>
    <row r="54" spans="1:9" ht="12.75">
      <c r="A54" s="30"/>
      <c r="B54" s="18"/>
      <c r="C54" s="2"/>
      <c r="D54" s="2" t="s">
        <v>217</v>
      </c>
      <c r="E54" s="141">
        <v>330404</v>
      </c>
      <c r="F54" s="9">
        <v>330404.48</v>
      </c>
      <c r="G54" s="197">
        <v>330404.48</v>
      </c>
      <c r="H54" s="9">
        <v>330404.48</v>
      </c>
      <c r="I54" s="210"/>
    </row>
    <row r="55" spans="1:9" ht="12.75">
      <c r="A55" s="30"/>
      <c r="B55" s="18"/>
      <c r="C55" s="2"/>
      <c r="D55" s="2" t="s">
        <v>252</v>
      </c>
      <c r="E55" s="141">
        <v>0</v>
      </c>
      <c r="F55" s="141">
        <v>41250</v>
      </c>
      <c r="G55" s="197">
        <v>13750</v>
      </c>
      <c r="H55" s="141">
        <v>41250</v>
      </c>
      <c r="I55" s="210"/>
    </row>
    <row r="56" spans="1:9" ht="12.75">
      <c r="A56" s="30"/>
      <c r="B56" s="18"/>
      <c r="C56" s="2"/>
      <c r="D56" s="2" t="s">
        <v>156</v>
      </c>
      <c r="E56" s="9">
        <v>88800</v>
      </c>
      <c r="F56" s="9">
        <v>88800</v>
      </c>
      <c r="G56" s="197">
        <v>44400</v>
      </c>
      <c r="H56" s="9">
        <v>88800</v>
      </c>
      <c r="I56" s="210"/>
    </row>
    <row r="57" spans="1:9" ht="12.75">
      <c r="A57" s="30"/>
      <c r="B57" s="18"/>
      <c r="C57" s="2"/>
      <c r="D57" s="2" t="s">
        <v>157</v>
      </c>
      <c r="E57" s="9">
        <v>42108</v>
      </c>
      <c r="F57" s="9">
        <v>42108</v>
      </c>
      <c r="G57" s="197">
        <v>21054</v>
      </c>
      <c r="H57" s="9">
        <v>42108</v>
      </c>
      <c r="I57" s="210"/>
    </row>
    <row r="58" spans="1:9" ht="12.75">
      <c r="A58" s="115">
        <v>170</v>
      </c>
      <c r="B58" s="18">
        <v>821007</v>
      </c>
      <c r="C58" s="2"/>
      <c r="D58" s="2" t="s">
        <v>149</v>
      </c>
      <c r="E58" s="9">
        <v>22025</v>
      </c>
      <c r="F58" s="9">
        <v>22025</v>
      </c>
      <c r="G58" s="197">
        <v>11207.79</v>
      </c>
      <c r="H58" s="9">
        <v>22025</v>
      </c>
      <c r="I58" s="210"/>
    </row>
    <row r="59" spans="1:9" ht="12.75">
      <c r="A59" s="18">
        <v>170</v>
      </c>
      <c r="B59" s="18">
        <v>821007</v>
      </c>
      <c r="C59" s="2"/>
      <c r="D59" s="2" t="s">
        <v>88</v>
      </c>
      <c r="E59" s="9">
        <v>12740</v>
      </c>
      <c r="F59" s="9">
        <v>12740</v>
      </c>
      <c r="G59" s="197">
        <v>6459.63</v>
      </c>
      <c r="H59" s="9">
        <v>12740</v>
      </c>
      <c r="I59" s="210"/>
    </row>
    <row r="60" spans="1:9" ht="12.75">
      <c r="A60" s="17"/>
      <c r="B60" s="18"/>
      <c r="C60" s="2"/>
      <c r="D60" s="2" t="s">
        <v>216</v>
      </c>
      <c r="E60" s="9">
        <v>3100</v>
      </c>
      <c r="F60" s="9">
        <v>3100</v>
      </c>
      <c r="G60" s="197">
        <v>0</v>
      </c>
      <c r="H60" s="9">
        <v>3100</v>
      </c>
      <c r="I60" s="210"/>
    </row>
    <row r="61" spans="1:10" s="4" customFormat="1" ht="20.25" customHeight="1">
      <c r="A61" s="365" t="s">
        <v>210</v>
      </c>
      <c r="B61" s="365"/>
      <c r="C61" s="365"/>
      <c r="D61" s="365"/>
      <c r="E61" s="240">
        <f>E6+E20+E52</f>
        <v>1868824.94</v>
      </c>
      <c r="F61" s="240">
        <f>F6+F20+F52</f>
        <v>1911355.42</v>
      </c>
      <c r="G61" s="240">
        <f>G6+G20+G52</f>
        <v>1147590.44</v>
      </c>
      <c r="H61" s="240">
        <f>H6+H20+H52</f>
        <v>1937355.42</v>
      </c>
      <c r="I61" s="212"/>
      <c r="J61" s="333"/>
    </row>
    <row r="63" spans="7:8" ht="12.75">
      <c r="G63" s="20">
        <f>G61-G19</f>
        <v>513330.62</v>
      </c>
      <c r="H63" s="20"/>
    </row>
    <row r="65" spans="7:8" ht="12.75">
      <c r="G65" s="20">
        <f>G20+G12+G19</f>
        <v>681460.94</v>
      </c>
      <c r="H65" s="20"/>
    </row>
  </sheetData>
  <sheetProtection/>
  <mergeCells count="5">
    <mergeCell ref="A2:D2"/>
    <mergeCell ref="A6:D6"/>
    <mergeCell ref="A52:D52"/>
    <mergeCell ref="A61:D61"/>
    <mergeCell ref="A20:D20"/>
  </mergeCells>
  <printOptions/>
  <pageMargins left="0.7874015748031497" right="0.1968503937007874" top="0.984251968503937" bottom="0.1968503937007874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0.421875" style="0" customWidth="1"/>
    <col min="2" max="2" width="0.5625" style="0" hidden="1" customWidth="1"/>
    <col min="3" max="4" width="11.7109375" style="0" customWidth="1"/>
    <col min="5" max="6" width="13.00390625" style="0" customWidth="1"/>
    <col min="7" max="7" width="11.28125" style="0" customWidth="1"/>
    <col min="9" max="9" width="13.8515625" style="0" customWidth="1"/>
  </cols>
  <sheetData>
    <row r="1" spans="1:7" ht="24.75" thickBot="1" thickTop="1">
      <c r="A1" s="292" t="s">
        <v>324</v>
      </c>
      <c r="B1" s="293"/>
      <c r="C1" s="294"/>
      <c r="D1" s="294"/>
      <c r="E1" s="295"/>
      <c r="F1" s="294"/>
      <c r="G1" s="296"/>
    </row>
    <row r="2" spans="1:7" ht="14.25" thickBot="1" thickTop="1">
      <c r="A2" s="62"/>
      <c r="B2" s="63"/>
      <c r="C2" s="264">
        <v>2015</v>
      </c>
      <c r="D2" s="264">
        <v>2015</v>
      </c>
      <c r="E2" s="264" t="s">
        <v>253</v>
      </c>
      <c r="F2" s="264">
        <v>2015</v>
      </c>
      <c r="G2" s="270"/>
    </row>
    <row r="3" spans="1:7" ht="14.25" thickBot="1" thickTop="1">
      <c r="A3" s="26"/>
      <c r="B3" s="56"/>
      <c r="C3" s="265" t="s">
        <v>204</v>
      </c>
      <c r="D3" s="265" t="s">
        <v>274</v>
      </c>
      <c r="E3" s="264" t="s">
        <v>268</v>
      </c>
      <c r="F3" s="265" t="s">
        <v>307</v>
      </c>
      <c r="G3" s="270"/>
    </row>
    <row r="4" spans="1:7" ht="14.25" thickBot="1" thickTop="1">
      <c r="A4" s="26"/>
      <c r="B4" s="56"/>
      <c r="C4" s="265" t="s">
        <v>201</v>
      </c>
      <c r="D4" s="265" t="s">
        <v>203</v>
      </c>
      <c r="E4" s="265"/>
      <c r="F4" s="265" t="s">
        <v>203</v>
      </c>
      <c r="G4" s="270"/>
    </row>
    <row r="5" spans="1:9" ht="13.5" thickTop="1">
      <c r="A5" s="245" t="s">
        <v>129</v>
      </c>
      <c r="B5" s="246"/>
      <c r="C5" s="247">
        <f>C6+C7+C8+C9+C10+C11</f>
        <v>2193197.94</v>
      </c>
      <c r="D5" s="247">
        <f>D6+D7+D8+D9+D10+D11</f>
        <v>2188052.94</v>
      </c>
      <c r="E5" s="248">
        <f>E6+E7+E8+E9+E10+E11</f>
        <v>1173404.7199999997</v>
      </c>
      <c r="F5" s="248">
        <f>SUM(F6:F11)</f>
        <v>2246962.46</v>
      </c>
      <c r="G5" s="297"/>
      <c r="I5" s="334"/>
    </row>
    <row r="6" spans="1:7" ht="12.75">
      <c r="A6" s="26" t="s">
        <v>123</v>
      </c>
      <c r="B6" s="56"/>
      <c r="C6" s="9">
        <f>'1. Plánovanie, manažment,kontro'!D67</f>
        <v>570540</v>
      </c>
      <c r="D6" s="9">
        <f>'1. Plánovanie, manažment,kontro'!E67</f>
        <v>585915</v>
      </c>
      <c r="E6" s="197">
        <f>'1. Plánovanie, manažment,kontro'!F67</f>
        <v>315532.86999999994</v>
      </c>
      <c r="F6" s="197">
        <v>612077.7</v>
      </c>
      <c r="G6" s="210" t="s">
        <v>320</v>
      </c>
    </row>
    <row r="7" spans="1:7" ht="12.75">
      <c r="A7" s="26" t="s">
        <v>124</v>
      </c>
      <c r="B7" s="56"/>
      <c r="C7" s="9">
        <f>'2. Bezpečnosť'!E15</f>
        <v>21390</v>
      </c>
      <c r="D7" s="9">
        <f>'2. Bezpečnosť'!F15</f>
        <v>21390</v>
      </c>
      <c r="E7" s="197">
        <f>'2. Bezpečnosť'!G15</f>
        <v>13280.179999999997</v>
      </c>
      <c r="F7" s="197">
        <v>27355</v>
      </c>
      <c r="G7" s="210" t="s">
        <v>321</v>
      </c>
    </row>
    <row r="8" spans="1:7" ht="12.75">
      <c r="A8" s="26" t="s">
        <v>125</v>
      </c>
      <c r="B8" s="56"/>
      <c r="C8" s="9">
        <f>'3.Správa a údržba majetku'!E7+'3.Správa a údržba majetku'!E11</f>
        <v>160680</v>
      </c>
      <c r="D8" s="9">
        <f>'3.Správa a údržba majetku'!F7+'3.Správa a údržba majetku'!F11</f>
        <v>133230</v>
      </c>
      <c r="E8" s="197">
        <f>'3.Správa a údržba majetku'!G7+'3.Správa a údržba majetku'!G11</f>
        <v>67365.38</v>
      </c>
      <c r="F8" s="197">
        <v>133230</v>
      </c>
      <c r="G8" s="210"/>
    </row>
    <row r="9" spans="1:7" ht="12.75">
      <c r="A9" s="26" t="s">
        <v>126</v>
      </c>
      <c r="B9" s="56"/>
      <c r="C9" s="9">
        <f>'4.Odpadové hospodárstvo'!E15</f>
        <v>102950</v>
      </c>
      <c r="D9" s="9">
        <f>'4.Odpadové hospodárstvo'!F15</f>
        <v>102950</v>
      </c>
      <c r="E9" s="197">
        <f>'4.Odpadové hospodárstvo'!G15</f>
        <v>54910.67</v>
      </c>
      <c r="F9" s="197">
        <v>102950</v>
      </c>
      <c r="G9" s="210"/>
    </row>
    <row r="10" spans="1:7" ht="12.75">
      <c r="A10" s="26" t="s">
        <v>127</v>
      </c>
      <c r="B10" s="56"/>
      <c r="C10" s="9">
        <f>'5.Služby občanom'!E45</f>
        <v>84550</v>
      </c>
      <c r="D10" s="9">
        <f>'5.Služby občanom'!F45</f>
        <v>90200</v>
      </c>
      <c r="E10" s="197">
        <f>'5.Služby občanom'!G45</f>
        <v>40854.67999999999</v>
      </c>
      <c r="F10" s="197">
        <v>90981.82</v>
      </c>
      <c r="G10" s="210" t="s">
        <v>322</v>
      </c>
    </row>
    <row r="11" spans="1:7" ht="12.75">
      <c r="A11" s="26" t="s">
        <v>128</v>
      </c>
      <c r="B11" s="56"/>
      <c r="C11" s="9">
        <f>'6.Administratíva'!E6+'6.Administratíva'!E20</f>
        <v>1253087.94</v>
      </c>
      <c r="D11" s="9">
        <f>'6.Administratíva'!F6+'6.Administratíva'!F20</f>
        <v>1254367.94</v>
      </c>
      <c r="E11" s="197">
        <f>'6.Administratíva'!G6+'6.Administratíva'!G20</f>
        <v>681460.94</v>
      </c>
      <c r="F11" s="197">
        <v>1280367.94</v>
      </c>
      <c r="G11" s="210" t="s">
        <v>316</v>
      </c>
    </row>
    <row r="12" spans="1:7" ht="12.75">
      <c r="A12" s="245" t="s">
        <v>130</v>
      </c>
      <c r="B12" s="246"/>
      <c r="C12" s="249">
        <f>C13</f>
        <v>12500</v>
      </c>
      <c r="D12" s="249">
        <f>D13</f>
        <v>12500</v>
      </c>
      <c r="E12" s="250">
        <f>E13</f>
        <v>12491.14</v>
      </c>
      <c r="F12" s="250">
        <f>SUM(F13)</f>
        <v>20000</v>
      </c>
      <c r="G12" s="206"/>
    </row>
    <row r="13" spans="1:7" ht="12.75">
      <c r="A13" s="26" t="s">
        <v>125</v>
      </c>
      <c r="B13" s="56"/>
      <c r="C13" s="55">
        <f>'3.Správa a údržba majetku'!E20</f>
        <v>12500</v>
      </c>
      <c r="D13" s="55">
        <f>'3.Správa a údržba majetku'!F20</f>
        <v>12500</v>
      </c>
      <c r="E13" s="241">
        <f>'3.Správa a údržba majetku'!G20</f>
        <v>12491.14</v>
      </c>
      <c r="F13" s="241">
        <v>20000</v>
      </c>
      <c r="G13" s="210" t="s">
        <v>319</v>
      </c>
    </row>
    <row r="14" spans="1:7" ht="12.75">
      <c r="A14" s="245" t="s">
        <v>131</v>
      </c>
      <c r="B14" s="246"/>
      <c r="C14" s="249">
        <f>C15</f>
        <v>615737</v>
      </c>
      <c r="D14" s="249">
        <f>D15</f>
        <v>656987.48</v>
      </c>
      <c r="E14" s="250">
        <f>E15</f>
        <v>466129.49999999994</v>
      </c>
      <c r="F14" s="187">
        <v>656987.48</v>
      </c>
      <c r="G14" s="206"/>
    </row>
    <row r="15" spans="1:7" ht="12.75">
      <c r="A15" s="26" t="s">
        <v>128</v>
      </c>
      <c r="B15" s="56"/>
      <c r="C15" s="9">
        <f>'6.Administratíva'!E52</f>
        <v>615737</v>
      </c>
      <c r="D15" s="9">
        <f>'6.Administratíva'!F52</f>
        <v>656987.48</v>
      </c>
      <c r="E15" s="197">
        <f>'6.Administratíva'!G52</f>
        <v>466129.49999999994</v>
      </c>
      <c r="F15" s="197">
        <v>656987.48</v>
      </c>
      <c r="G15" s="210"/>
    </row>
    <row r="16" spans="3:7" ht="12.75">
      <c r="C16" s="22"/>
      <c r="D16" s="22"/>
      <c r="E16" s="22"/>
      <c r="F16" s="22"/>
      <c r="G16" s="210"/>
    </row>
    <row r="17" spans="3:7" ht="12.75">
      <c r="C17" s="22"/>
      <c r="D17" s="22"/>
      <c r="E17" s="22"/>
      <c r="F17" s="22"/>
      <c r="G17" s="210"/>
    </row>
    <row r="18" spans="1:7" ht="12.75">
      <c r="A18" s="104" t="s">
        <v>132</v>
      </c>
      <c r="B18" s="110"/>
      <c r="C18" s="103">
        <f>C5+C12+C14</f>
        <v>2821434.94</v>
      </c>
      <c r="D18" s="103">
        <f>D5+D12+D14</f>
        <v>2857540.42</v>
      </c>
      <c r="E18" s="244">
        <f>E5+E12+E14</f>
        <v>1652025.3599999996</v>
      </c>
      <c r="F18" s="103">
        <f>F5+F12+F14</f>
        <v>2923949.94</v>
      </c>
      <c r="G18" s="212" t="s">
        <v>323</v>
      </c>
    </row>
    <row r="19" spans="3:7" ht="12.75">
      <c r="C19" s="61"/>
      <c r="D19" s="61"/>
      <c r="E19" s="242"/>
      <c r="F19" s="242"/>
      <c r="G19" s="210"/>
    </row>
    <row r="20" spans="1:9" ht="12.75">
      <c r="A20" s="26" t="s">
        <v>150</v>
      </c>
      <c r="B20" s="26"/>
      <c r="C20" s="9">
        <f>'6.Administratíva'!E13+'6.Administratíva'!E14</f>
        <v>723991.14</v>
      </c>
      <c r="D20" s="9">
        <f>'6.Administratíva'!F13+'6.Administratíva'!F14</f>
        <v>723991.14</v>
      </c>
      <c r="E20" s="197">
        <f>'6.Administratíva'!G13+'6.Administratíva'!G14</f>
        <v>381553.12</v>
      </c>
      <c r="F20" s="9">
        <f>'6.Administratíva'!H13+'6.Administratíva'!H14</f>
        <v>723991.14</v>
      </c>
      <c r="G20" s="210"/>
      <c r="I20" s="20"/>
    </row>
    <row r="21" spans="1:7" ht="12.75">
      <c r="A21" s="26" t="s">
        <v>151</v>
      </c>
      <c r="B21" s="26"/>
      <c r="C21" s="9">
        <f>'6.Administratíva'!E16+'6.Administratíva'!E17</f>
        <v>230746.8</v>
      </c>
      <c r="D21" s="9">
        <f>'6.Administratíva'!F16+'6.Administratíva'!F17</f>
        <v>230746.8</v>
      </c>
      <c r="E21" s="197">
        <f>'6.Administratíva'!G16+'6.Administratíva'!G17</f>
        <v>135056.7</v>
      </c>
      <c r="F21" s="9">
        <f>'6.Administratíva'!H16+'6.Administratíva'!H17</f>
        <v>230746.8</v>
      </c>
      <c r="G21" s="210"/>
    </row>
    <row r="22" spans="1:7" ht="12.75">
      <c r="A22" s="26" t="s">
        <v>152</v>
      </c>
      <c r="B22" s="26"/>
      <c r="C22" s="9">
        <f>'6.Administratíva'!E18</f>
        <v>153600</v>
      </c>
      <c r="D22" s="9">
        <f>'6.Administratíva'!F18</f>
        <v>153600</v>
      </c>
      <c r="E22" s="197">
        <f>'6.Administratíva'!G18</f>
        <v>76800</v>
      </c>
      <c r="F22" s="9">
        <f>'6.Administratíva'!H18</f>
        <v>153600</v>
      </c>
      <c r="G22" s="210"/>
    </row>
    <row r="23" spans="1:7" ht="12.75">
      <c r="A23" s="26" t="s">
        <v>197</v>
      </c>
      <c r="B23" s="26"/>
      <c r="C23" s="9">
        <f>'6.Administratíva'!E15</f>
        <v>70000</v>
      </c>
      <c r="D23" s="9">
        <f>'6.Administratíva'!F15</f>
        <v>70000</v>
      </c>
      <c r="E23" s="197">
        <f>'6.Administratíva'!G15</f>
        <v>40850</v>
      </c>
      <c r="F23" s="9">
        <f>'6.Administratíva'!H15</f>
        <v>70000</v>
      </c>
      <c r="G23" s="210"/>
    </row>
    <row r="24" spans="1:7" ht="12.75">
      <c r="A24" s="107" t="s">
        <v>153</v>
      </c>
      <c r="B24" s="108"/>
      <c r="C24" s="109">
        <f>SUM(C20:C23)</f>
        <v>1178337.94</v>
      </c>
      <c r="D24" s="109">
        <f>SUM(D20:D23)</f>
        <v>1178337.94</v>
      </c>
      <c r="E24" s="243">
        <f>SUM(E20:E23)</f>
        <v>634259.8200000001</v>
      </c>
      <c r="F24" s="109">
        <f>SUM(F20:F23)</f>
        <v>1178337.94</v>
      </c>
      <c r="G24" s="212"/>
    </row>
    <row r="25" spans="1:7" ht="12.75">
      <c r="A25" s="47"/>
      <c r="B25" s="26"/>
      <c r="C25" s="2"/>
      <c r="D25" s="2"/>
      <c r="E25" s="53"/>
      <c r="F25" s="53"/>
      <c r="G25" s="210"/>
    </row>
    <row r="26" spans="1:7" ht="12.75">
      <c r="A26" s="47"/>
      <c r="B26" s="26"/>
      <c r="C26" s="2"/>
      <c r="D26" s="2"/>
      <c r="E26" s="53"/>
      <c r="F26" s="53"/>
      <c r="G26" s="210"/>
    </row>
    <row r="27" spans="1:9" ht="12.75">
      <c r="A27" s="251" t="s">
        <v>154</v>
      </c>
      <c r="B27" s="252"/>
      <c r="C27" s="109">
        <f>C18-C24</f>
        <v>1643097</v>
      </c>
      <c r="D27" s="109">
        <f>D18-D24</f>
        <v>1679202.48</v>
      </c>
      <c r="E27" s="243">
        <f>E6+E7+E8+E9+E10+'6.Administratíva'!G12+'6.Administratíva'!G20+'7. Výdavky spolu'!E12+'7. Výdavky spolu'!E14</f>
        <v>1017765.5399999998</v>
      </c>
      <c r="F27" s="109">
        <f>F18-F24</f>
        <v>1745612</v>
      </c>
      <c r="G27" s="212"/>
      <c r="I27" s="20"/>
    </row>
    <row r="28" spans="1:9" ht="12.75">
      <c r="A28" s="106" t="s">
        <v>218</v>
      </c>
      <c r="C28" s="33">
        <f>'I. Príjmy'!E65-'7. Výdavky spolu'!C18</f>
        <v>1331603.8900000001</v>
      </c>
      <c r="D28" s="33">
        <f>'I. Príjmy'!F65-'7. Výdavky spolu'!D18</f>
        <v>1642612.8900000006</v>
      </c>
      <c r="E28" s="231"/>
      <c r="F28" s="231">
        <v>1620946.72</v>
      </c>
      <c r="G28" s="210"/>
      <c r="I28" s="20"/>
    </row>
    <row r="29" spans="1:7" ht="12.75">
      <c r="A29" s="32" t="s">
        <v>219</v>
      </c>
      <c r="B29" s="105"/>
      <c r="C29" s="34">
        <f>C18+C28</f>
        <v>4153038.83</v>
      </c>
      <c r="D29" s="34">
        <f>D18+D28</f>
        <v>4500153.3100000005</v>
      </c>
      <c r="E29" s="244"/>
      <c r="F29" s="244">
        <v>4544896.66</v>
      </c>
      <c r="G29" s="212"/>
    </row>
    <row r="31" spans="1:6" ht="12.75">
      <c r="A31" t="s">
        <v>327</v>
      </c>
      <c r="C31" s="20"/>
      <c r="E31" s="20"/>
      <c r="F31" s="20"/>
    </row>
    <row r="33" ht="12.75">
      <c r="A33" t="s">
        <v>334</v>
      </c>
    </row>
    <row r="34" ht="12.75">
      <c r="A34" t="s">
        <v>331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User01</cp:lastModifiedBy>
  <cp:lastPrinted>2015-07-13T10:41:31Z</cp:lastPrinted>
  <dcterms:created xsi:type="dcterms:W3CDTF">1997-01-24T11:07:25Z</dcterms:created>
  <dcterms:modified xsi:type="dcterms:W3CDTF">2015-07-17T11:38:33Z</dcterms:modified>
  <cp:category/>
  <cp:version/>
  <cp:contentType/>
  <cp:contentStatus/>
</cp:coreProperties>
</file>